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Tabelle1" sheetId="1" r:id="rId1"/>
    <sheet name="Etiketten" sheetId="2" r:id="rId2"/>
    <sheet name="MIP" sheetId="3" r:id="rId3"/>
    <sheet name="Zuordnung" sheetId="4" r:id="rId4"/>
  </sheets>
  <definedNames>
    <definedName name="apat" localSheetId="2">'MIP'!$A$204</definedName>
    <definedName name="_xlnm.Print_Titles" localSheetId="2">'MIP'!$1:$2</definedName>
    <definedName name="du" localSheetId="2">'MIP'!$A$147</definedName>
    <definedName name="reloj" localSheetId="2">'MIP'!$A$636</definedName>
    <definedName name="rueda" localSheetId="2">'MIP'!$A$558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R44" authorId="0">
      <text>
        <r>
          <rPr>
            <b/>
            <sz val="9"/>
            <rFont val="Tahoma"/>
            <family val="0"/>
          </rPr>
          <t>Defekter Input</t>
        </r>
      </text>
    </comment>
    <comment ref="M45" authorId="0">
      <text>
        <r>
          <rPr>
            <b/>
            <sz val="9"/>
            <rFont val="Tahoma"/>
            <family val="0"/>
          </rPr>
          <t>Defekter Input</t>
        </r>
      </text>
    </comment>
  </commentList>
</comments>
</file>

<file path=xl/sharedStrings.xml><?xml version="1.0" encoding="utf-8"?>
<sst xmlns="http://schemas.openxmlformats.org/spreadsheetml/2006/main" count="2289" uniqueCount="841">
  <si>
    <t>Element / Panel / Gruppe</t>
  </si>
  <si>
    <t>Kabelbeschriftung</t>
  </si>
  <si>
    <t xml:space="preserve">Reset </t>
  </si>
  <si>
    <t>I</t>
  </si>
  <si>
    <t>Set</t>
  </si>
  <si>
    <t>ET</t>
  </si>
  <si>
    <t>Minus</t>
  </si>
  <si>
    <t>Plus</t>
  </si>
  <si>
    <t>Time Date</t>
  </si>
  <si>
    <t>CHR</t>
  </si>
  <si>
    <t>M</t>
  </si>
  <si>
    <t>D</t>
  </si>
  <si>
    <t>A</t>
  </si>
  <si>
    <t>B</t>
  </si>
  <si>
    <t>C</t>
  </si>
  <si>
    <t>E</t>
  </si>
  <si>
    <t>F</t>
  </si>
  <si>
    <t>G</t>
  </si>
  <si>
    <t>Switch Masse</t>
  </si>
  <si>
    <t>O</t>
  </si>
  <si>
    <t>LED ET</t>
  </si>
  <si>
    <t>LED CHR</t>
  </si>
  <si>
    <t>Masse LED ET + CHR</t>
  </si>
  <si>
    <t>Alt</t>
  </si>
  <si>
    <t>Norm</t>
  </si>
  <si>
    <t>Masse Alt + Norm</t>
  </si>
  <si>
    <t>Below G/S LED</t>
  </si>
  <si>
    <t>Masse Below G/S LED</t>
  </si>
  <si>
    <t>Below G/S P.Inhibit</t>
  </si>
  <si>
    <t>Masse Below G/S P.Inhibit</t>
  </si>
  <si>
    <t>MIP DU Norm</t>
  </si>
  <si>
    <t>MIP DU PFD</t>
  </si>
  <si>
    <t>MIP DU ENG PRI</t>
  </si>
  <si>
    <t>MIP DU OUTBD PFD</t>
  </si>
  <si>
    <t>MIP DU MFD</t>
  </si>
  <si>
    <t>Masse MIP DU</t>
  </si>
  <si>
    <t>LOWER DU ENG PRI</t>
  </si>
  <si>
    <t>LOWER DU NORM</t>
  </si>
  <si>
    <t>LOWER DU ND</t>
  </si>
  <si>
    <t>Masse LOWER DU</t>
  </si>
  <si>
    <t>A/T Switch</t>
  </si>
  <si>
    <t>FMC Switch</t>
  </si>
  <si>
    <t>A/P Switch</t>
  </si>
  <si>
    <t>Masse A/P A/T FMC Switch</t>
  </si>
  <si>
    <t>Test 2 Switch</t>
  </si>
  <si>
    <t>Test 1 Switch</t>
  </si>
  <si>
    <t>Masse Test 1+2 Switch</t>
  </si>
  <si>
    <t>Light Test Test Switch</t>
  </si>
  <si>
    <t>Light Test Dim Switch</t>
  </si>
  <si>
    <t xml:space="preserve">Masse Light Test Test Dim </t>
  </si>
  <si>
    <t>A/P LED rot</t>
  </si>
  <si>
    <t>A/T LED rot</t>
  </si>
  <si>
    <t>Masse LED rot</t>
  </si>
  <si>
    <t>A/P LED amber</t>
  </si>
  <si>
    <t>A/T LED amber</t>
  </si>
  <si>
    <t>FMC LED amber</t>
  </si>
  <si>
    <t>Masse LED amber</t>
  </si>
  <si>
    <t>Speed Brake Do not arm</t>
  </si>
  <si>
    <t>Masse Speed Brake Do not arm</t>
  </si>
  <si>
    <t>Speed Brake armed</t>
  </si>
  <si>
    <t>Masse Speed Brake armed</t>
  </si>
  <si>
    <t>S</t>
  </si>
  <si>
    <t>Auto Brake off</t>
  </si>
  <si>
    <t>Auto Brake max</t>
  </si>
  <si>
    <t>Auto Brake 1</t>
  </si>
  <si>
    <t>Auto Brake 2</t>
  </si>
  <si>
    <t>Auto Brake 3</t>
  </si>
  <si>
    <t>Auto Brake RTO</t>
  </si>
  <si>
    <t>Masse Auto Brake</t>
  </si>
  <si>
    <t>N1Set 1</t>
  </si>
  <si>
    <t>N1Set 2</t>
  </si>
  <si>
    <t>N1 Set Both</t>
  </si>
  <si>
    <t>N1 Set Auto</t>
  </si>
  <si>
    <t xml:space="preserve">Masse N1 Set </t>
  </si>
  <si>
    <t>SPD Ref Vref</t>
  </si>
  <si>
    <t>SPD Ref(&lt;)</t>
  </si>
  <si>
    <t>SPD Ref VR</t>
  </si>
  <si>
    <t>SPD Ref VI</t>
  </si>
  <si>
    <t>SPD Ref WT</t>
  </si>
  <si>
    <t>SPD Ref Auto</t>
  </si>
  <si>
    <t>Masse SPD Ref</t>
  </si>
  <si>
    <t>MFD ENG Switch</t>
  </si>
  <si>
    <t>MFD SIS Switch</t>
  </si>
  <si>
    <t>Masse MFD</t>
  </si>
  <si>
    <t>Fuel Flow used</t>
  </si>
  <si>
    <t>Fuel Flow reset</t>
  </si>
  <si>
    <t>Masse Fuel Flow</t>
  </si>
  <si>
    <t>????</t>
  </si>
  <si>
    <t>Auto Brake Disarm LED</t>
  </si>
  <si>
    <t>Masse Auto Brake disarm LED</t>
  </si>
  <si>
    <t>SPD Ref Encoder 1</t>
  </si>
  <si>
    <t>SPD Ref Encoder 2</t>
  </si>
  <si>
    <t>Masse SPD Ref Encoder</t>
  </si>
  <si>
    <t>N1Set Encoder 1</t>
  </si>
  <si>
    <t>N1Set Encoder 2</t>
  </si>
  <si>
    <t>Masse N1Set Encoder</t>
  </si>
  <si>
    <t>Anti Skid Inop LED</t>
  </si>
  <si>
    <t>Masse Anti Skid Inop LED</t>
  </si>
  <si>
    <t>Flap Gauge Servo R</t>
  </si>
  <si>
    <t>LE Flaps Transit LED</t>
  </si>
  <si>
    <t>LE Flaps EXT LED</t>
  </si>
  <si>
    <t>Masse LE Flaps Transit LED</t>
  </si>
  <si>
    <t>Masse LE Flaps EXT LED</t>
  </si>
  <si>
    <t>Flap Gauge Servo L</t>
  </si>
  <si>
    <t>Gear Up</t>
  </si>
  <si>
    <t>Gear Middle</t>
  </si>
  <si>
    <t>Gear Down</t>
  </si>
  <si>
    <t>Masse Gear</t>
  </si>
  <si>
    <t>LED Nose Grün</t>
  </si>
  <si>
    <t>LED Nose rot</t>
  </si>
  <si>
    <t>LED Right Grün</t>
  </si>
  <si>
    <t>LED Right rot</t>
  </si>
  <si>
    <t>LED Left Grün</t>
  </si>
  <si>
    <t>LED Left rot</t>
  </si>
  <si>
    <t>Masse LED Gear</t>
  </si>
  <si>
    <t>Break Press Servo</t>
  </si>
  <si>
    <t>Masse A/T A/P FMC Switch</t>
  </si>
  <si>
    <t>Masse Test 1+ 2</t>
  </si>
  <si>
    <t xml:space="preserve">Masse A/T A/P LED ROT </t>
  </si>
  <si>
    <t xml:space="preserve">A/T LED amber </t>
  </si>
  <si>
    <t>Masse A/T A/P FMC LED amber</t>
  </si>
  <si>
    <t>Speed Brake extendet LED</t>
  </si>
  <si>
    <t>Masse Speed Brake extendet LED</t>
  </si>
  <si>
    <t>Below G/S P.Inhibit LED</t>
  </si>
  <si>
    <t>Masse Below G/S P.Inhibit LED</t>
  </si>
  <si>
    <t>VOR 1</t>
  </si>
  <si>
    <t>ADF1</t>
  </si>
  <si>
    <t>Masse VOR1 ADF1</t>
  </si>
  <si>
    <t>VOR 2</t>
  </si>
  <si>
    <t>ADF2</t>
  </si>
  <si>
    <t>Masse VOR2 ADF 2</t>
  </si>
  <si>
    <t>MINS Taster</t>
  </si>
  <si>
    <t>MINS Encoder rot</t>
  </si>
  <si>
    <t>MINS Encoder weiss</t>
  </si>
  <si>
    <t>BARO Encoder weiss</t>
  </si>
  <si>
    <t>BARO Encoder rot</t>
  </si>
  <si>
    <t>BARO Taster</t>
  </si>
  <si>
    <t>APP - PLM Taster</t>
  </si>
  <si>
    <t>Masse BARO + MINS Taster</t>
  </si>
  <si>
    <t>5-640 Taster</t>
  </si>
  <si>
    <t xml:space="preserve">APP Rotary </t>
  </si>
  <si>
    <t>VOR Rotary</t>
  </si>
  <si>
    <t>MAP Rotary</t>
  </si>
  <si>
    <t>PLN Rotary</t>
  </si>
  <si>
    <t>Masse APP-PLN Rotary</t>
  </si>
  <si>
    <t>BARO IN Rotary</t>
  </si>
  <si>
    <t>BARO HPA Rotary</t>
  </si>
  <si>
    <t>Masse BARO IN+ HPA Rotary</t>
  </si>
  <si>
    <t>MINS BARO Rotary</t>
  </si>
  <si>
    <t>MINS RADIO Rotary</t>
  </si>
  <si>
    <t>Masse MINS RADIO +BARO Rotary</t>
  </si>
  <si>
    <t>5 Rotary</t>
  </si>
  <si>
    <t>10 Rotary</t>
  </si>
  <si>
    <t>20 Rotary</t>
  </si>
  <si>
    <t>40 Rotary</t>
  </si>
  <si>
    <t>80 Rotary</t>
  </si>
  <si>
    <t>160 Rotary</t>
  </si>
  <si>
    <t>360 Rotary</t>
  </si>
  <si>
    <t>640 Rotary</t>
  </si>
  <si>
    <t>Masse 5-640 Rotary</t>
  </si>
  <si>
    <t>WXR</t>
  </si>
  <si>
    <t>STA</t>
  </si>
  <si>
    <t>WPT</t>
  </si>
  <si>
    <t>ARPT</t>
  </si>
  <si>
    <t>DATA</t>
  </si>
  <si>
    <t>POS</t>
  </si>
  <si>
    <t>TERR</t>
  </si>
  <si>
    <t>Masse WXR- TERR</t>
  </si>
  <si>
    <t>IAS/MACH 1</t>
  </si>
  <si>
    <t>IAS/MACH 2</t>
  </si>
  <si>
    <t>IAS/MACH 3</t>
  </si>
  <si>
    <t>Course 1 CT</t>
  </si>
  <si>
    <t>Course 2 CT</t>
  </si>
  <si>
    <t>Course 3 CT</t>
  </si>
  <si>
    <t>IAS/MACH Point</t>
  </si>
  <si>
    <t>Course 1 FO</t>
  </si>
  <si>
    <t>Course 2 FO</t>
  </si>
  <si>
    <t>Course 3 FO</t>
  </si>
  <si>
    <t>VERT Speed 1</t>
  </si>
  <si>
    <t>VERT Speed 2</t>
  </si>
  <si>
    <t>VERT Speed 3</t>
  </si>
  <si>
    <t>VERT Speed 4</t>
  </si>
  <si>
    <t>VERT Speed 5</t>
  </si>
  <si>
    <t>Altitude 1</t>
  </si>
  <si>
    <t>Altitude 2</t>
  </si>
  <si>
    <t>Altitude 3</t>
  </si>
  <si>
    <t>Altitude 4</t>
  </si>
  <si>
    <t>Altitude 5</t>
  </si>
  <si>
    <t>Heading 1</t>
  </si>
  <si>
    <t>Heading 2</t>
  </si>
  <si>
    <t>Heading 3</t>
  </si>
  <si>
    <t>Course CT+ IAS/MACH A</t>
  </si>
  <si>
    <t>Course CT+ IAS/MACH B</t>
  </si>
  <si>
    <t>Course CT+ IAS/MACH C</t>
  </si>
  <si>
    <t>Course CT+ IAS/MACH D</t>
  </si>
  <si>
    <t>Course CT+ IAS/MACH E</t>
  </si>
  <si>
    <t>Course CT+ IAS/MACH F</t>
  </si>
  <si>
    <t>Course CT+ IAS/MACH G</t>
  </si>
  <si>
    <t>Course FO + VERT Speed + Altitude + Heading A</t>
  </si>
  <si>
    <t>Course FO + VERT Speed + Altitude + Heading B</t>
  </si>
  <si>
    <t>Course FO + VERT Speed + Altitude + Heading C</t>
  </si>
  <si>
    <t>Course FO + VERT Speed + Altitude + Heading D</t>
  </si>
  <si>
    <t>Course FO + VERT Speed + Altitude + Heading E</t>
  </si>
  <si>
    <t>Course FO + VERT Speed + Altitude + Heading F</t>
  </si>
  <si>
    <t>Course FO + VERT Speed + Altitude + Heading G</t>
  </si>
  <si>
    <t>CMD A LED</t>
  </si>
  <si>
    <t>CMD B LED</t>
  </si>
  <si>
    <t>CWS A LED</t>
  </si>
  <si>
    <t>CWS B LED</t>
  </si>
  <si>
    <t xml:space="preserve">VS LED </t>
  </si>
  <si>
    <t>Masse VS CMD CWS LED</t>
  </si>
  <si>
    <t xml:space="preserve">F/D LED CT </t>
  </si>
  <si>
    <t>A/T ARM LED</t>
  </si>
  <si>
    <t>F/D LED FO</t>
  </si>
  <si>
    <t>Masse F/D + A/T</t>
  </si>
  <si>
    <t xml:space="preserve">N1 LED </t>
  </si>
  <si>
    <t>APP LED</t>
  </si>
  <si>
    <t>HDG SELL LED</t>
  </si>
  <si>
    <t>VOR LOC LED</t>
  </si>
  <si>
    <t>LNAV LED</t>
  </si>
  <si>
    <t>ALT HLD LED</t>
  </si>
  <si>
    <t>SPEED LED</t>
  </si>
  <si>
    <t>VNAV LED</t>
  </si>
  <si>
    <t>LVL CHG LED</t>
  </si>
  <si>
    <t>Masse N1-LVL LED</t>
  </si>
  <si>
    <t>VERT SPEED Encoder 1</t>
  </si>
  <si>
    <t>VERT SPEED Encoder 2</t>
  </si>
  <si>
    <t>Course FO Encoder 1</t>
  </si>
  <si>
    <t>Course FO Encoder 2</t>
  </si>
  <si>
    <t xml:space="preserve">Masse VERT SPEED + Course FO Encoder </t>
  </si>
  <si>
    <t>Heading Encoder 1</t>
  </si>
  <si>
    <t>Heading Encoder 2</t>
  </si>
  <si>
    <t>Altitude Encoder 2</t>
  </si>
  <si>
    <t>Altitude Encoder 1</t>
  </si>
  <si>
    <t>IAS/MACH Encoder 1</t>
  </si>
  <si>
    <t>IAS/MACH Encoder 2</t>
  </si>
  <si>
    <t>Course CT Encoder 1</t>
  </si>
  <si>
    <t xml:space="preserve">Course Ct Encoder 2 </t>
  </si>
  <si>
    <t>Masse Heading - Course CT Encoder</t>
  </si>
  <si>
    <t xml:space="preserve">V/S Switch </t>
  </si>
  <si>
    <t>ALT HLD Switch</t>
  </si>
  <si>
    <t>CMD A Switch</t>
  </si>
  <si>
    <t>CMD B Switch</t>
  </si>
  <si>
    <t>CWS A Switch</t>
  </si>
  <si>
    <t>CWS B Switch</t>
  </si>
  <si>
    <t>Masse V/S - CWS Switch</t>
  </si>
  <si>
    <t>Heading 10 Rotary</t>
  </si>
  <si>
    <t>Heading 20 Rotary</t>
  </si>
  <si>
    <t>Heading 15 Rotary</t>
  </si>
  <si>
    <t>Heading 25 Rotary</t>
  </si>
  <si>
    <t>Heading 30 Rotary</t>
  </si>
  <si>
    <t>HDG SELL Switch</t>
  </si>
  <si>
    <t>APP Switch</t>
  </si>
  <si>
    <t>LVL CHG Switch</t>
  </si>
  <si>
    <t>N1 Switch</t>
  </si>
  <si>
    <t>SPEED Switch</t>
  </si>
  <si>
    <t>VNAV Switch</t>
  </si>
  <si>
    <t>CO Switch</t>
  </si>
  <si>
    <t>VOR LOC Switch</t>
  </si>
  <si>
    <t>Masse Heading Rotary</t>
  </si>
  <si>
    <t>Masse HDG - VOR LOC Switch</t>
  </si>
  <si>
    <t xml:space="preserve">F/D FO ON </t>
  </si>
  <si>
    <t xml:space="preserve">Disengage UP </t>
  </si>
  <si>
    <t>Disengage DOWN</t>
  </si>
  <si>
    <t>F/D FO OFF</t>
  </si>
  <si>
    <t xml:space="preserve">F/D CT ON </t>
  </si>
  <si>
    <t>F/D CT OFF</t>
  </si>
  <si>
    <t>AT/ARM ON</t>
  </si>
  <si>
    <t>AT/ARM OFF</t>
  </si>
  <si>
    <t>Masse F/D FO- AT/ARM</t>
  </si>
  <si>
    <t>Karte</t>
  </si>
  <si>
    <t>#</t>
  </si>
  <si>
    <t>Bezeichnung</t>
  </si>
  <si>
    <t>Register</t>
  </si>
  <si>
    <t>Prosim737</t>
  </si>
  <si>
    <t>Switches</t>
  </si>
  <si>
    <t>Gauges</t>
  </si>
  <si>
    <t>Indicators</t>
  </si>
  <si>
    <t>-</t>
  </si>
  <si>
    <t>Gear Off</t>
  </si>
  <si>
    <t>Gear down</t>
  </si>
  <si>
    <t>Gear nose</t>
  </si>
  <si>
    <t>Gear right</t>
  </si>
  <si>
    <t>Gear left</t>
  </si>
  <si>
    <t>Gear nose in transit</t>
  </si>
  <si>
    <t>Gear right in transit</t>
  </si>
  <si>
    <t>Gear left in transit</t>
  </si>
  <si>
    <t>Flap</t>
  </si>
  <si>
    <t>Flap right</t>
  </si>
  <si>
    <t>0010</t>
  </si>
  <si>
    <t>0012</t>
  </si>
  <si>
    <t>0014</t>
  </si>
  <si>
    <t>0016</t>
  </si>
  <si>
    <t>0018</t>
  </si>
  <si>
    <t>0020</t>
  </si>
  <si>
    <t>Brake Pressure</t>
  </si>
  <si>
    <t>0026</t>
  </si>
  <si>
    <t>Autoflight Annunciator (ASA)</t>
  </si>
  <si>
    <t>ASA A/T reset F/O Pushed</t>
  </si>
  <si>
    <t>ASA FMC reset F/O Pushed</t>
  </si>
  <si>
    <t>ASA A/P reset F/O Pushed</t>
  </si>
  <si>
    <t>ASA Test F/O 1</t>
  </si>
  <si>
    <t>ASA Test F/O 2</t>
  </si>
  <si>
    <t>Below G/S P.Inhibit Switch</t>
  </si>
  <si>
    <t>Masse Below G/S P.Inhibit Switch</t>
  </si>
  <si>
    <t>ASA A/T Red F/O</t>
  </si>
  <si>
    <t>ASA A/P Red F/O</t>
  </si>
  <si>
    <t>ASA A/T Amber F/O</t>
  </si>
  <si>
    <t>ASA A/P Amber F/O</t>
  </si>
  <si>
    <t>ASA FMC F/O</t>
  </si>
  <si>
    <t>Spoiler Extended</t>
  </si>
  <si>
    <t>Below GS FO</t>
  </si>
  <si>
    <t>ASA A/T reset Capt Pushed</t>
  </si>
  <si>
    <t>ASA FMC reset Capt Pushed</t>
  </si>
  <si>
    <t>ASA A/P reset Capt Pushed</t>
  </si>
  <si>
    <t>ASA Test Capt 1</t>
  </si>
  <si>
    <t>ASA Test Capt 2</t>
  </si>
  <si>
    <t>Light Test Test</t>
  </si>
  <si>
    <t>Light Test Dim</t>
  </si>
  <si>
    <t>Light Test Brt</t>
  </si>
  <si>
    <t>Toggle von Lighttest test &amp; Dim</t>
  </si>
  <si>
    <t>ASA A/P Red Capt</t>
  </si>
  <si>
    <t>ASA A/T Red Capt</t>
  </si>
  <si>
    <t>ASA A/P Amber Capt</t>
  </si>
  <si>
    <t>ASA A/T Amber Capt</t>
  </si>
  <si>
    <t>ASA FMC Capt</t>
  </si>
  <si>
    <t>Speed brake do not arm</t>
  </si>
  <si>
    <t>Spoiler Armed</t>
  </si>
  <si>
    <t>Stab out of trim</t>
  </si>
  <si>
    <t>Masse Stab out of trim</t>
  </si>
  <si>
    <t>Main Panel DUs Capt PFD</t>
  </si>
  <si>
    <t>Main Panel DUs Capt Norm</t>
  </si>
  <si>
    <t>Main Panel Dus Capt Eng Pri</t>
  </si>
  <si>
    <t>Main Panel DUs Capt Outbd PFD</t>
  </si>
  <si>
    <t>Main Panel DUs Capt MFD</t>
  </si>
  <si>
    <t>Lower Du Capt Eng Pri</t>
  </si>
  <si>
    <t>Lower Du Capt Norm</t>
  </si>
  <si>
    <t>Lower Du Capt ND</t>
  </si>
  <si>
    <t>Main Panel DUs FO Norm</t>
  </si>
  <si>
    <t>Main Panel DUs FO PFD</t>
  </si>
  <si>
    <t>Main Panel Dus FO Eng Pri</t>
  </si>
  <si>
    <t>Main Panel DUs FO Outbd PFD</t>
  </si>
  <si>
    <t>Main Panel DUs FO MFD</t>
  </si>
  <si>
    <t>Lower Du FO Eng Pri</t>
  </si>
  <si>
    <t>Lower Du FO Norm</t>
  </si>
  <si>
    <t>Lower Du FO ND</t>
  </si>
  <si>
    <t>Below GS CP</t>
  </si>
  <si>
    <t>SIOC-Skript</t>
  </si>
  <si>
    <t>Autobrake Off</t>
  </si>
  <si>
    <t>Autobrake Max</t>
  </si>
  <si>
    <t>Autobrake 1</t>
  </si>
  <si>
    <t>Autobrake 2</t>
  </si>
  <si>
    <t>Autobrake 3</t>
  </si>
  <si>
    <t>Autobrake RTO</t>
  </si>
  <si>
    <t>N1 Set 1</t>
  </si>
  <si>
    <t>N1 Set 2</t>
  </si>
  <si>
    <t>SPD REF VREF</t>
  </si>
  <si>
    <t>SPD REF VR</t>
  </si>
  <si>
    <t>SPD REF V1</t>
  </si>
  <si>
    <t>SPD REF AUTO</t>
  </si>
  <si>
    <t>SPD REF WT</t>
  </si>
  <si>
    <t>SPD REF SET</t>
  </si>
  <si>
    <t>SPD REF BUG</t>
  </si>
  <si>
    <t>MFD ENG Pushed</t>
  </si>
  <si>
    <t>MFD SYS Pushed</t>
  </si>
  <si>
    <t>Fuel Flow Reset</t>
  </si>
  <si>
    <t>Fuel Flow Used</t>
  </si>
  <si>
    <t>Autobrake disarm</t>
  </si>
  <si>
    <t>Encoders</t>
  </si>
  <si>
    <t>Anti skid INOP</t>
  </si>
  <si>
    <t>LE Flap Extend</t>
  </si>
  <si>
    <t>LE Flap Transit</t>
  </si>
  <si>
    <t>Switches MCP /Thr.</t>
  </si>
  <si>
    <t>EFIS 1 Selector 1 VOR 1</t>
  </si>
  <si>
    <t>EFIS 1 Selector 1 ADF 1</t>
  </si>
  <si>
    <t>EFIS 1 Selector 2 VOR 2</t>
  </si>
  <si>
    <t>EFIS 1 Selector 2 ADF 2</t>
  </si>
  <si>
    <t>EFIS 1 MINS Reset Pushed</t>
  </si>
  <si>
    <t>EFIS 1 BARO STD Pushed</t>
  </si>
  <si>
    <t>EFIS 1 CTR Pushed</t>
  </si>
  <si>
    <t>5-640 Taster (TFC)</t>
  </si>
  <si>
    <t>EFIS 1 TFC Pushed</t>
  </si>
  <si>
    <t>EFIS 1 Mode APP</t>
  </si>
  <si>
    <t>EFIS 1 Mode VOR</t>
  </si>
  <si>
    <t>EFIS 1 Mode MAP</t>
  </si>
  <si>
    <t>EFIS 1 Mode PLN</t>
  </si>
  <si>
    <t>EFIS 1 Baro mode inch</t>
  </si>
  <si>
    <t>EFIS 1 Baro mode Hpa</t>
  </si>
  <si>
    <t>EFIS 1 Minimums Mode Radio</t>
  </si>
  <si>
    <t>EFIS 1 Minimums Mode Baro</t>
  </si>
  <si>
    <t>EFIS 1 Range 5</t>
  </si>
  <si>
    <t>EFIS 1 Range 10</t>
  </si>
  <si>
    <t>EFIS 1 Range 20</t>
  </si>
  <si>
    <t>EFIS 1 Range 40</t>
  </si>
  <si>
    <t>EFIS 1 Range 80</t>
  </si>
  <si>
    <t>EFIS 1 Range 160</t>
  </si>
  <si>
    <t>EFIS 1 Range 320</t>
  </si>
  <si>
    <t>EFIS 1 Range 640</t>
  </si>
  <si>
    <t>320 Rotary</t>
  </si>
  <si>
    <t>EFIS 1 WXR Pushed</t>
  </si>
  <si>
    <t>EFIS 1 STA Pushed</t>
  </si>
  <si>
    <t>EFIS 1 WPT Pushed</t>
  </si>
  <si>
    <t>EFIS 1 ARPT Pushed</t>
  </si>
  <si>
    <t>EFIS 1 DATA Pushed</t>
  </si>
  <si>
    <t>EFIS 1 POS Pushed</t>
  </si>
  <si>
    <t>EFIS 1 TERR Pushed</t>
  </si>
  <si>
    <t>EFIS 2 Selector 1 VOR 1</t>
  </si>
  <si>
    <t>EFIS 2 Selector 1 ADF 1</t>
  </si>
  <si>
    <t>EFIS 2 Selector 2 VOR 2</t>
  </si>
  <si>
    <t>EFIS 2 Selector 2 ADF 2</t>
  </si>
  <si>
    <t>EFIS 2 MINS Reset Pushed</t>
  </si>
  <si>
    <t>EFIS 2 BARO STD Pushed</t>
  </si>
  <si>
    <t>EFIS 2 CTR Pushed</t>
  </si>
  <si>
    <t>EFIS 2 TFC Pushed</t>
  </si>
  <si>
    <t>EFIS 2 Mode APP</t>
  </si>
  <si>
    <t>EFIS 2 Mode VOR</t>
  </si>
  <si>
    <t>EFIS 2 Mode MAP</t>
  </si>
  <si>
    <t>EFIS 2 Mode PLN</t>
  </si>
  <si>
    <t>EFIS 2 Baro mode inch</t>
  </si>
  <si>
    <t>EFIS 2 Baro mode Hpa</t>
  </si>
  <si>
    <t>EFIS 2 Minimums Mode Radio</t>
  </si>
  <si>
    <t>EFIS 2 Minimums Mode Baro</t>
  </si>
  <si>
    <t>EFIS 2 Range 5</t>
  </si>
  <si>
    <t>EFIS 2 Range 10</t>
  </si>
  <si>
    <t>EFIS 2 Range 20</t>
  </si>
  <si>
    <t>EFIS 2 Range 40</t>
  </si>
  <si>
    <t>EFIS 2 Range 80</t>
  </si>
  <si>
    <t>EFIS 2 Range 160</t>
  </si>
  <si>
    <t>EFIS 2 Range 320</t>
  </si>
  <si>
    <t>EFIS 2 Range 640</t>
  </si>
  <si>
    <t>EFIS 2 WXR Pushed</t>
  </si>
  <si>
    <t>EFIS 2 STA Pushed</t>
  </si>
  <si>
    <t>EFIS 2 WPT Pushed</t>
  </si>
  <si>
    <t>EFIS 2 ARPT Pushed</t>
  </si>
  <si>
    <t>EFIS 2 DATA Pushed</t>
  </si>
  <si>
    <t>EFIS 2 POS Pushed</t>
  </si>
  <si>
    <t>EFIS 2 TERR Pushed</t>
  </si>
  <si>
    <t>002 - Flap Gauge</t>
  </si>
  <si>
    <t>001 - Gear Lever</t>
  </si>
  <si>
    <t>0022</t>
  </si>
  <si>
    <t>0024</t>
  </si>
  <si>
    <t>0030</t>
  </si>
  <si>
    <t>0032</t>
  </si>
  <si>
    <t>0035</t>
  </si>
  <si>
    <t>004 - Anouncer Capt</t>
  </si>
  <si>
    <t>005 - Nose Wheel Steering</t>
  </si>
  <si>
    <t>006 - DUs Capt</t>
  </si>
  <si>
    <t>007 - A/P A/T FMC Capt</t>
  </si>
  <si>
    <t>008 - Yaw Damper indicator</t>
  </si>
  <si>
    <t>009 - Auto Brake</t>
  </si>
  <si>
    <t>010 - A/P A/T FMC F/O</t>
  </si>
  <si>
    <t>011 - DUs F/O</t>
  </si>
  <si>
    <t>012 - Clock Capt</t>
  </si>
  <si>
    <t>013 - Clock F/O</t>
  </si>
  <si>
    <t>014 - EFIS CT</t>
  </si>
  <si>
    <t>015 - EFIS FO</t>
  </si>
  <si>
    <t>016 - MCP</t>
  </si>
  <si>
    <t>0040</t>
  </si>
  <si>
    <t>0042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</si>
  <si>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</si>
  <si>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</si>
  <si>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</si>
  <si>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</si>
  <si>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</si>
  <si>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</si>
  <si>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</si>
  <si>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</si>
  <si>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</si>
  <si>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</si>
  <si>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</si>
  <si>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</si>
  <si>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</si>
  <si>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</si>
  <si>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</si>
  <si>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</si>
  <si>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</si>
  <si>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</si>
  <si>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</si>
  <si>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</si>
  <si>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</si>
  <si>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</si>
  <si>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</si>
  <si>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</si>
  <si>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</si>
  <si>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</si>
  <si>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</si>
  <si>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0110</t>
  </si>
  <si>
    <t>0112</t>
  </si>
  <si>
    <t>0114</t>
  </si>
  <si>
    <t>0116</t>
  </si>
  <si>
    <t>0118</t>
  </si>
  <si>
    <t>0120</t>
  </si>
  <si>
    <t>0122</t>
  </si>
  <si>
    <t>0124</t>
  </si>
  <si>
    <t>0125</t>
  </si>
  <si>
    <t>0126</t>
  </si>
  <si>
    <t>0128</t>
  </si>
  <si>
    <t>0129</t>
  </si>
  <si>
    <t>0130</t>
  </si>
  <si>
    <t>0131</t>
  </si>
  <si>
    <t>0132</t>
  </si>
  <si>
    <t>0133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</si>
  <si>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</si>
  <si>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</si>
  <si>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</si>
  <si>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</si>
  <si>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</si>
  <si>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</si>
  <si>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</si>
  <si>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</si>
  <si>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</si>
  <si>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</si>
  <si>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</si>
  <si>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</si>
  <si>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</si>
  <si>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</si>
  <si>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</si>
  <si>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</si>
  <si>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</si>
  <si>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</si>
  <si>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</si>
  <si>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</si>
  <si>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</si>
  <si>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</si>
  <si>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</si>
  <si>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</si>
  <si>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</si>
  <si>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</si>
  <si>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0190</t>
  </si>
  <si>
    <t>0192</t>
  </si>
  <si>
    <t>0194</t>
  </si>
  <si>
    <t>0196</t>
  </si>
  <si>
    <t>0198</t>
  </si>
  <si>
    <t>0200</t>
  </si>
  <si>
    <t>0202</t>
  </si>
  <si>
    <t>0204</t>
  </si>
  <si>
    <t>0210</t>
  </si>
  <si>
    <t>0250</t>
  </si>
  <si>
    <t>0249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</si>
  <si>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</si>
  <si>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</si>
  <si>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</si>
  <si>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</si>
  <si>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</si>
  <si>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</si>
  <si>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</si>
  <si>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</si>
  <si>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</si>
  <si>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</si>
  <si>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</si>
  <si>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</si>
  <si>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</si>
  <si>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</si>
  <si>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</si>
  <si>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</si>
  <si>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</si>
  <si>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</si>
  <si>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</si>
  <si>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</si>
  <si>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</si>
  <si>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</si>
  <si>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</si>
  <si>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</si>
  <si>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</si>
  <si>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</si>
  <si>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</si>
  <si>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</si>
  <si>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</si>
  <si>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</si>
  <si>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</si>
  <si>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</si>
  <si>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</si>
  <si>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</si>
  <si>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</si>
  <si>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</si>
  <si>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</si>
  <si>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</si>
  <si>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</si>
  <si>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</si>
  <si>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</si>
  <si>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</si>
  <si>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</si>
  <si>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</si>
  <si>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</si>
  <si>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</si>
  <si>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</si>
  <si>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</si>
  <si>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</si>
  <si>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</si>
  <si>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</si>
  <si>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</si>
  <si>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</si>
  <si>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</si>
  <si>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</si>
  <si>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</si>
  <si>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</si>
  <si>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</si>
  <si>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</si>
  <si>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</si>
  <si>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</si>
  <si>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</si>
  <si>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</si>
  <si>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</si>
  <si>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</si>
  <si>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</si>
  <si>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</si>
  <si>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</si>
  <si>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</si>
  <si>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</si>
  <si>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MC 1</t>
  </si>
  <si>
    <t>GND1</t>
  </si>
  <si>
    <t>GND</t>
  </si>
  <si>
    <t>Verteiler</t>
  </si>
  <si>
    <t xml:space="preserve">MC 1 </t>
  </si>
  <si>
    <t>S 1</t>
  </si>
  <si>
    <t>GND2</t>
  </si>
  <si>
    <t>GND3</t>
  </si>
  <si>
    <t>GND4</t>
  </si>
  <si>
    <t>GND5</t>
  </si>
  <si>
    <t>GND6</t>
  </si>
  <si>
    <t>Anordnung Karten</t>
  </si>
  <si>
    <t>F/O</t>
  </si>
  <si>
    <t>MID</t>
  </si>
  <si>
    <t>Capt</t>
  </si>
  <si>
    <t>noch Nicht unterstützt!</t>
  </si>
  <si>
    <t xml:space="preserve">I = Input
O = Output
D = Displayca.
S = Servocard
M = Masse    </t>
  </si>
  <si>
    <t>SIOC-
Anschluss</t>
  </si>
  <si>
    <t>SIOC-
Variable</t>
  </si>
  <si>
    <t>Beschriftung neu</t>
  </si>
  <si>
    <t>Servo 1</t>
  </si>
  <si>
    <t>Servo 2</t>
  </si>
  <si>
    <t>Servo 3</t>
  </si>
  <si>
    <t>Servo 4</t>
  </si>
  <si>
    <t>SPD REF Rotary (1)</t>
  </si>
  <si>
    <t>SPD REF Rotary (2)</t>
  </si>
  <si>
    <t>N1 SET Rotary (1)</t>
  </si>
  <si>
    <t>N1 SET Rotary (2)</t>
  </si>
  <si>
    <t>Yaw-Damper Nicht unterstützt</t>
  </si>
  <si>
    <t>SPD Ref SET ?? Kabel fehlt</t>
  </si>
  <si>
    <t>003 - Brake Pressure</t>
  </si>
  <si>
    <t>EFIS 1 minimums (1 weiss)</t>
  </si>
  <si>
    <t>EFIS 1 minimums (2 rot)</t>
  </si>
  <si>
    <t>EFIS 1 baro (1 weiss)</t>
  </si>
  <si>
    <t>EFIS 1 baro (2 rot)</t>
  </si>
  <si>
    <t>EFIS 2 minimums (1 weiss)</t>
  </si>
  <si>
    <t>EFIS 2 minimums (2 rot)</t>
  </si>
  <si>
    <t>EFIS 2 baro (12 rot)</t>
  </si>
  <si>
    <t>EFIS 2 baro (1  weiss)</t>
  </si>
  <si>
    <t>Bereiche:
Input 0-35 (36)
Input 36-71 (36)</t>
  </si>
  <si>
    <t>Bereiche:
Outputs: 11-48 (38)</t>
  </si>
  <si>
    <t>MC Check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</si>
  <si>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</si>
  <si>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</si>
  <si>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</si>
  <si>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</si>
  <si>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</si>
  <si>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</si>
  <si>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</si>
  <si>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</si>
  <si>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</si>
  <si>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</si>
  <si>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36</t>
  </si>
  <si>
    <t>37</t>
  </si>
  <si>
    <t>38</t>
  </si>
  <si>
    <t>39</t>
  </si>
  <si>
    <t>40</t>
  </si>
  <si>
    <t>24</t>
  </si>
  <si>
    <t>25</t>
  </si>
  <si>
    <t>45</t>
  </si>
  <si>
    <t>9999</t>
  </si>
  <si>
    <t>GND7</t>
  </si>
  <si>
    <t>MC 2</t>
  </si>
  <si>
    <t>GND8</t>
  </si>
  <si>
    <t>I3</t>
  </si>
  <si>
    <t>I2</t>
  </si>
  <si>
    <t>Inputs MASTER 1</t>
  </si>
  <si>
    <t>Inputs MASTER 2</t>
  </si>
  <si>
    <t>Inputs MASTER 3</t>
  </si>
  <si>
    <t>Inputs MASTER 4</t>
  </si>
  <si>
    <t>Outputs MASTER 1</t>
  </si>
  <si>
    <t>Outputs MASTER 2</t>
  </si>
  <si>
    <t>Outputs MASTER 3</t>
  </si>
  <si>
    <t>Outputs MASTER 4</t>
  </si>
  <si>
    <t>Toggle</t>
  </si>
  <si>
    <t>VT-O-1</t>
  </si>
  <si>
    <t>11</t>
  </si>
  <si>
    <t>12</t>
  </si>
  <si>
    <t>13</t>
  </si>
  <si>
    <t>14</t>
  </si>
  <si>
    <t>15</t>
  </si>
  <si>
    <t>16</t>
  </si>
  <si>
    <t>VT-I-1</t>
  </si>
  <si>
    <t>0</t>
  </si>
  <si>
    <t>1</t>
  </si>
  <si>
    <t>2</t>
  </si>
  <si>
    <t>3</t>
  </si>
  <si>
    <t>4</t>
  </si>
  <si>
    <t>5</t>
  </si>
  <si>
    <t>6</t>
  </si>
  <si>
    <t>7</t>
  </si>
  <si>
    <t>8</t>
  </si>
  <si>
    <t>VT-I-2</t>
  </si>
  <si>
    <t>VT-I-3</t>
  </si>
  <si>
    <t>VT-I-4</t>
  </si>
  <si>
    <t>VT-I-5</t>
  </si>
  <si>
    <t>VT-I-6</t>
  </si>
  <si>
    <t>9</t>
  </si>
  <si>
    <t>10</t>
  </si>
  <si>
    <t>17</t>
  </si>
  <si>
    <t>VT-I-7</t>
  </si>
  <si>
    <t>VT-I-8</t>
  </si>
  <si>
    <t>VT-O-2</t>
  </si>
  <si>
    <t>VT-O-3</t>
  </si>
  <si>
    <t>VT-O-4</t>
  </si>
  <si>
    <t>MC1</t>
  </si>
  <si>
    <t>32</t>
  </si>
  <si>
    <t>33</t>
  </si>
  <si>
    <t>34</t>
  </si>
  <si>
    <t>26</t>
  </si>
  <si>
    <t>31</t>
  </si>
  <si>
    <t>Doppelte vergabe von Variabeln</t>
  </si>
  <si>
    <t>Inputs KeysCard 1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</si>
  <si>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</si>
  <si>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</si>
  <si>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</si>
  <si>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</si>
  <si>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</si>
  <si>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</si>
  <si>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</si>
  <si>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</si>
  <si>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</si>
  <si>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</si>
  <si>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</si>
  <si>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C1</t>
  </si>
  <si>
    <t>D1</t>
  </si>
  <si>
    <t>E1</t>
  </si>
  <si>
    <t>F1</t>
  </si>
  <si>
    <t>G1</t>
  </si>
  <si>
    <t>H1</t>
  </si>
  <si>
    <t>I1</t>
  </si>
  <si>
    <t>J1</t>
  </si>
  <si>
    <t>C2</t>
  </si>
  <si>
    <t>D2</t>
  </si>
  <si>
    <t>E2</t>
  </si>
  <si>
    <t>F2</t>
  </si>
  <si>
    <t>G2</t>
  </si>
  <si>
    <t>H2</t>
  </si>
  <si>
    <t>J2</t>
  </si>
  <si>
    <t>C3</t>
  </si>
  <si>
    <t>D3</t>
  </si>
  <si>
    <t>E3</t>
  </si>
  <si>
    <t>F3</t>
  </si>
  <si>
    <t>G3</t>
  </si>
  <si>
    <t>H3</t>
  </si>
  <si>
    <t>J3</t>
  </si>
  <si>
    <t>B4</t>
  </si>
  <si>
    <t>C4</t>
  </si>
  <si>
    <t>D4</t>
  </si>
  <si>
    <t>E4</t>
  </si>
  <si>
    <t>F4</t>
  </si>
  <si>
    <t>G4</t>
  </si>
  <si>
    <t>H4</t>
  </si>
  <si>
    <t>I4</t>
  </si>
  <si>
    <t>J4</t>
  </si>
  <si>
    <t>B5</t>
  </si>
  <si>
    <t>C5</t>
  </si>
  <si>
    <t>D5</t>
  </si>
  <si>
    <t>E5</t>
  </si>
  <si>
    <t>F5</t>
  </si>
  <si>
    <t>G5</t>
  </si>
  <si>
    <t>H5</t>
  </si>
  <si>
    <t>I5</t>
  </si>
  <si>
    <t>J5</t>
  </si>
  <si>
    <t>B6</t>
  </si>
  <si>
    <t>C6</t>
  </si>
  <si>
    <t>D6</t>
  </si>
  <si>
    <t>E6</t>
  </si>
  <si>
    <t>F6</t>
  </si>
  <si>
    <t>G6</t>
  </si>
  <si>
    <t>H6</t>
  </si>
  <si>
    <t>I6</t>
  </si>
  <si>
    <t>J6</t>
  </si>
  <si>
    <t>B7</t>
  </si>
  <si>
    <t>C7</t>
  </si>
  <si>
    <t>D7</t>
  </si>
  <si>
    <t>E7</t>
  </si>
  <si>
    <t>F7</t>
  </si>
  <si>
    <t>G7</t>
  </si>
  <si>
    <t>H7</t>
  </si>
  <si>
    <t>I7</t>
  </si>
  <si>
    <t>J7</t>
  </si>
  <si>
    <t>B8</t>
  </si>
  <si>
    <t>C8</t>
  </si>
  <si>
    <t>D8</t>
  </si>
  <si>
    <t>E8</t>
  </si>
  <si>
    <t>F8</t>
  </si>
  <si>
    <t>G8</t>
  </si>
  <si>
    <t>H8</t>
  </si>
  <si>
    <t>I8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</si>
  <si>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</si>
  <si>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</si>
  <si>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</si>
  <si>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</si>
  <si>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</si>
  <si>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</si>
  <si>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</si>
  <si>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</si>
  <si>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</si>
  <si>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r>
      <rPr>
        <b/>
        <sz val="12"/>
        <color indexed="8"/>
        <rFont val="Arial"/>
        <family val="2"/>
      </rPr>
      <t xml:space="preserve">Anschluss
</t>
    </r>
    <r>
      <rPr>
        <b/>
        <sz val="8"/>
        <color indexed="8"/>
        <rFont val="Arial"/>
        <family val="2"/>
      </rPr>
      <t>MC = Mastercard  (I / O / M)
D = Displaykarte
S = Servokarte
K = Keyskarte
UOP = USB-Outputkarte
UKY = USB-Keyskarte</t>
    </r>
  </si>
  <si>
    <t>35</t>
  </si>
  <si>
    <t>Masse Tast. APP- PLM, 5-640, Enc. Mins +Baro</t>
  </si>
  <si>
    <t>Masse Tast APP- PLM, 5-640, Enc. Mins +Baro</t>
  </si>
  <si>
    <t>Angeschlossen</t>
  </si>
  <si>
    <t>Servo Yaw-Damper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</si>
  <si>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</si>
  <si>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</si>
  <si>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</si>
  <si>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</si>
  <si>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</si>
  <si>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</si>
  <si>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</si>
  <si>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</si>
  <si>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</si>
  <si>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</si>
  <si>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</si>
  <si>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68</t>
  </si>
  <si>
    <t>69</t>
  </si>
  <si>
    <t>MC 0</t>
  </si>
  <si>
    <t>VT-O-0</t>
  </si>
  <si>
    <t>252</t>
  </si>
  <si>
    <t>254</t>
  </si>
  <si>
    <t>256</t>
  </si>
  <si>
    <t>258</t>
  </si>
  <si>
    <t>260</t>
  </si>
  <si>
    <t>262</t>
  </si>
  <si>
    <t>264</t>
  </si>
  <si>
    <t>270</t>
  </si>
  <si>
    <t>272</t>
  </si>
  <si>
    <t>274</t>
  </si>
  <si>
    <t>noch Nicht unterstützt!
Absichtlich Doppelt (FO/Capt)</t>
  </si>
  <si>
    <t>71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</si>
</sst>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ashed"/>
      <right style="dashed"/>
      <top style="dashed"/>
      <bottom style="dashed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1" fontId="1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3" fillId="0" borderId="28" xfId="0" applyFont="1" applyBorder="1" applyAlignment="1">
      <alignment vertical="top" wrapText="1"/>
    </xf>
    <xf numFmtId="17" fontId="2" fillId="0" borderId="13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10" borderId="29" xfId="0" applyFont="1" applyFill="1" applyBorder="1" applyAlignment="1">
      <alignment/>
    </xf>
    <xf numFmtId="0" fontId="3" fillId="10" borderId="3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9" fillId="0" borderId="3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49" fontId="2" fillId="4" borderId="22" xfId="0" applyNumberFormat="1" applyFont="1" applyFill="1" applyBorder="1" applyAlignment="1">
      <alignment/>
    </xf>
    <xf numFmtId="0" fontId="2" fillId="4" borderId="23" xfId="0" applyFont="1" applyFill="1" applyBorder="1" applyAlignment="1">
      <alignment/>
    </xf>
    <xf numFmtId="49" fontId="2" fillId="4" borderId="23" xfId="0" applyNumberFormat="1" applyFont="1" applyFill="1" applyBorder="1" applyAlignment="1">
      <alignment/>
    </xf>
    <xf numFmtId="0" fontId="2" fillId="4" borderId="24" xfId="0" applyFont="1" applyFill="1" applyBorder="1" applyAlignment="1">
      <alignment/>
    </xf>
    <xf numFmtId="49" fontId="2" fillId="4" borderId="24" xfId="0" applyNumberFormat="1" applyFont="1" applyFill="1" applyBorder="1" applyAlignment="1">
      <alignment/>
    </xf>
    <xf numFmtId="0" fontId="2" fillId="4" borderId="25" xfId="0" applyFont="1" applyFill="1" applyBorder="1" applyAlignment="1">
      <alignment/>
    </xf>
    <xf numFmtId="49" fontId="2" fillId="4" borderId="25" xfId="0" applyNumberFormat="1" applyFont="1" applyFill="1" applyBorder="1" applyAlignment="1">
      <alignment/>
    </xf>
    <xf numFmtId="0" fontId="9" fillId="0" borderId="3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2" borderId="33" xfId="0" applyNumberFormat="1" applyFill="1" applyBorder="1" applyAlignment="1">
      <alignment/>
    </xf>
    <xf numFmtId="0" fontId="0" fillId="32" borderId="34" xfId="0" applyNumberFormat="1" applyFill="1" applyBorder="1" applyAlignment="1">
      <alignment/>
    </xf>
    <xf numFmtId="0" fontId="0" fillId="32" borderId="35" xfId="0" applyNumberFormat="1" applyFill="1" applyBorder="1" applyAlignment="1">
      <alignment/>
    </xf>
    <xf numFmtId="0" fontId="0" fillId="32" borderId="36" xfId="0" applyNumberFormat="1" applyFill="1" applyBorder="1" applyAlignment="1">
      <alignment/>
    </xf>
    <xf numFmtId="0" fontId="0" fillId="32" borderId="37" xfId="0" applyNumberFormat="1" applyFill="1" applyBorder="1" applyAlignment="1">
      <alignment/>
    </xf>
    <xf numFmtId="0" fontId="0" fillId="32" borderId="38" xfId="0" applyNumberFormat="1" applyFill="1" applyBorder="1" applyAlignment="1">
      <alignment/>
    </xf>
    <xf numFmtId="0" fontId="0" fillId="32" borderId="39" xfId="0" applyNumberFormat="1" applyFill="1" applyBorder="1" applyAlignment="1">
      <alignment/>
    </xf>
    <xf numFmtId="0" fontId="0" fillId="32" borderId="40" xfId="0" applyNumberFormat="1" applyFill="1" applyBorder="1" applyAlignment="1">
      <alignment/>
    </xf>
    <xf numFmtId="0" fontId="0" fillId="32" borderId="41" xfId="0" applyNumberFormat="1" applyFill="1" applyBorder="1" applyAlignment="1">
      <alignment/>
    </xf>
    <xf numFmtId="0" fontId="0" fillId="32" borderId="42" xfId="0" applyNumberFormat="1" applyFill="1" applyBorder="1" applyAlignment="1">
      <alignment/>
    </xf>
    <xf numFmtId="0" fontId="0" fillId="32" borderId="43" xfId="0" applyNumberFormat="1" applyFill="1" applyBorder="1" applyAlignment="1">
      <alignment/>
    </xf>
    <xf numFmtId="0" fontId="0" fillId="32" borderId="44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3" borderId="33" xfId="0" applyNumberFormat="1" applyFill="1" applyBorder="1" applyAlignment="1">
      <alignment/>
    </xf>
    <xf numFmtId="0" fontId="0" fillId="33" borderId="37" xfId="0" applyNumberFormat="1" applyFill="1" applyBorder="1" applyAlignment="1">
      <alignment/>
    </xf>
    <xf numFmtId="0" fontId="0" fillId="33" borderId="41" xfId="0" applyNumberFormat="1" applyFill="1" applyBorder="1" applyAlignment="1">
      <alignment/>
    </xf>
    <xf numFmtId="0" fontId="0" fillId="33" borderId="34" xfId="0" applyNumberFormat="1" applyFill="1" applyBorder="1" applyAlignment="1">
      <alignment/>
    </xf>
    <xf numFmtId="0" fontId="0" fillId="33" borderId="38" xfId="0" applyNumberFormat="1" applyFill="1" applyBorder="1" applyAlignment="1">
      <alignment/>
    </xf>
    <xf numFmtId="0" fontId="0" fillId="33" borderId="36" xfId="0" applyNumberFormat="1" applyFill="1" applyBorder="1" applyAlignment="1">
      <alignment/>
    </xf>
    <xf numFmtId="0" fontId="0" fillId="33" borderId="40" xfId="0" applyNumberFormat="1" applyFill="1" applyBorder="1" applyAlignment="1">
      <alignment/>
    </xf>
    <xf numFmtId="0" fontId="0" fillId="33" borderId="44" xfId="0" applyNumberFormat="1" applyFill="1" applyBorder="1" applyAlignment="1">
      <alignment/>
    </xf>
    <xf numFmtId="0" fontId="0" fillId="33" borderId="42" xfId="0" applyNumberFormat="1" applyFill="1" applyBorder="1" applyAlignment="1">
      <alignment/>
    </xf>
    <xf numFmtId="0" fontId="11" fillId="0" borderId="45" xfId="0" applyNumberFormat="1" applyFont="1" applyFill="1" applyBorder="1" applyAlignment="1">
      <alignment/>
    </xf>
    <xf numFmtId="0" fontId="11" fillId="0" borderId="46" xfId="0" applyNumberFormat="1" applyFont="1" applyFill="1" applyBorder="1" applyAlignment="1">
      <alignment/>
    </xf>
    <xf numFmtId="0" fontId="11" fillId="0" borderId="47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32" borderId="48" xfId="0" applyNumberFormat="1" applyFill="1" applyBorder="1" applyAlignment="1">
      <alignment/>
    </xf>
    <xf numFmtId="0" fontId="0" fillId="32" borderId="49" xfId="0" applyNumberFormat="1" applyFill="1" applyBorder="1" applyAlignment="1">
      <alignment/>
    </xf>
    <xf numFmtId="0" fontId="0" fillId="32" borderId="50" xfId="0" applyNumberFormat="1" applyFill="1" applyBorder="1" applyAlignment="1">
      <alignment/>
    </xf>
    <xf numFmtId="0" fontId="0" fillId="35" borderId="36" xfId="0" applyNumberFormat="1" applyFill="1" applyBorder="1" applyAlignment="1">
      <alignment/>
    </xf>
    <xf numFmtId="0" fontId="0" fillId="32" borderId="51" xfId="0" applyNumberFormat="1" applyFill="1" applyBorder="1" applyAlignment="1">
      <alignment/>
    </xf>
    <xf numFmtId="0" fontId="0" fillId="32" borderId="11" xfId="0" applyNumberFormat="1" applyFill="1" applyBorder="1" applyAlignment="1">
      <alignment/>
    </xf>
    <xf numFmtId="0" fontId="0" fillId="35" borderId="38" xfId="0" applyNumberFormat="1" applyFill="1" applyBorder="1" applyAlignment="1">
      <alignment/>
    </xf>
    <xf numFmtId="0" fontId="3" fillId="0" borderId="32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3" fillId="0" borderId="52" xfId="0" applyFont="1" applyBorder="1" applyAlignment="1">
      <alignment horizontal="left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6" fillId="0" borderId="32" xfId="0" applyFont="1" applyBorder="1" applyAlignment="1">
      <alignment horizontal="left" vertical="top" wrapText="1"/>
    </xf>
    <xf numFmtId="0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center"/>
    </xf>
    <xf numFmtId="49" fontId="13" fillId="0" borderId="52" xfId="0" applyNumberFormat="1" applyFont="1" applyBorder="1" applyAlignment="1">
      <alignment horizontal="center"/>
    </xf>
    <xf numFmtId="49" fontId="13" fillId="0" borderId="53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10" fillId="0" borderId="55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4" borderId="22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5" fillId="0" borderId="10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5</xdr:row>
      <xdr:rowOff>266700</xdr:rowOff>
    </xdr:from>
    <xdr:to>
      <xdr:col>0</xdr:col>
      <xdr:colOff>1533525</xdr:colOff>
      <xdr:row>8</xdr:row>
      <xdr:rowOff>0</xdr:rowOff>
    </xdr:to>
    <xdr:grpSp>
      <xdr:nvGrpSpPr>
        <xdr:cNvPr id="1" name="Gruppieren 4"/>
        <xdr:cNvGrpSpPr>
          <a:grpSpLocks/>
        </xdr:cNvGrpSpPr>
      </xdr:nvGrpSpPr>
      <xdr:grpSpPr>
        <a:xfrm>
          <a:off x="1181100" y="3200400"/>
          <a:ext cx="352425" cy="1362075"/>
          <a:chOff x="1181100" y="3200400"/>
          <a:chExt cx="352425" cy="1381125"/>
        </a:xfrm>
        <a:solidFill>
          <a:srgbClr val="FFFFFF"/>
        </a:solidFill>
      </xdr:grpSpPr>
      <xdr:sp>
        <xdr:nvSpPr>
          <xdr:cNvPr id="2" name="Rechteck 1"/>
          <xdr:cNvSpPr>
            <a:spLocks/>
          </xdr:cNvSpPr>
        </xdr:nvSpPr>
        <xdr:spPr>
          <a:xfrm>
            <a:off x="1181100" y="3200400"/>
            <a:ext cx="342910" cy="257235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hteck 2"/>
          <xdr:cNvSpPr>
            <a:spLocks/>
          </xdr:cNvSpPr>
        </xdr:nvSpPr>
        <xdr:spPr>
          <a:xfrm>
            <a:off x="1190615" y="3762518"/>
            <a:ext cx="342910" cy="257235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hteck 3"/>
          <xdr:cNvSpPr>
            <a:spLocks/>
          </xdr:cNvSpPr>
        </xdr:nvSpPr>
        <xdr:spPr>
          <a:xfrm>
            <a:off x="1190615" y="4324290"/>
            <a:ext cx="342910" cy="257235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4">
      <selection activeCell="D37" sqref="D37"/>
    </sheetView>
  </sheetViews>
  <sheetFormatPr defaultColWidth="23.7109375" defaultRowHeight="26.25" customHeight="1"/>
  <cols>
    <col min="1" max="4" width="23.7109375" style="39" customWidth="1"/>
    <col min="5" max="16384" width="23.7109375" style="40" customWidth="1"/>
  </cols>
  <sheetData>
    <row r="1" spans="1:4" ht="24.75">
      <c r="A1" s="43" t="str">
        <f>MIP!M3</f>
        <v>001 - Gear Lever
I-70 - Switches
Gear Up</v>
      </c>
      <c r="B1" s="43" t="str">
        <f>MIP!M37</f>
        <v>007 - A/P A/T FMC Capt
M-GND7
Masse A/P A/T FMC Switch</v>
      </c>
      <c r="C1" s="43" t="str">
        <f>MIP!M71</f>
        <v>009 - Auto Brake
I-18 - Switches
SPD REF VREF</v>
      </c>
      <c r="D1" s="43" t="str">
        <f>MIP!M105</f>
        <v>010 - A/P A/T FMC F/O
M-GND2
Masse Test 1+ 2</v>
      </c>
    </row>
    <row r="2" spans="1:4" ht="24.75">
      <c r="A2" s="43" t="str">
        <f>MIP!M4</f>
        <v>001 - Gear Lever
I-- - Switches
Gear Off</v>
      </c>
      <c r="B2" s="43" t="str">
        <f>MIP!M38</f>
        <v>007 - A/P A/T FMC Capt
I-57 - Switches
ASA Test Capt 1</v>
      </c>
      <c r="C2" s="43" t="str">
        <f>MIP!M72</f>
        <v>009 - Auto Brake
I-19 - Switches
SPD REF BUG</v>
      </c>
      <c r="D2" s="43" t="str">
        <f>MIP!M106</f>
        <v>010 - A/P A/T FMC F/O
I-62 - -
</v>
      </c>
    </row>
    <row r="3" spans="1:4" ht="24.75">
      <c r="A3" s="43" t="str">
        <f>MIP!M5</f>
        <v>001 - Gear Lever
I-71 - Switches
Gear down</v>
      </c>
      <c r="B3" s="43" t="str">
        <f>MIP!M39</f>
        <v>007 - A/P A/T FMC Capt
I-58 - Switches
ASA Test Capt 2</v>
      </c>
      <c r="C3" s="43" t="str">
        <f>MIP!M73</f>
        <v>009 - Auto Brake
I-20 - Switches
SPD REF VR</v>
      </c>
      <c r="D3" s="43" t="str">
        <f>MIP!M107</f>
        <v>010 - A/P A/T FMC F/O
M-GND7
Masse Below G/S P.Inhibit Switch</v>
      </c>
    </row>
    <row r="4" spans="1:4" ht="24.75">
      <c r="A4" s="43" t="str">
        <f>MIP!M6</f>
        <v>001 - Gear Lever
M-GND1
Masse Gear</v>
      </c>
      <c r="B4" s="43" t="str">
        <f>MIP!M40</f>
        <v>007 - A/P A/T FMC Capt
M-GND7
Masse Test 1+2 Switch</v>
      </c>
      <c r="C4" s="43" t="str">
        <f>MIP!M74</f>
        <v>009 - Auto Brake
I-21 - Switches
SPD REF V1</v>
      </c>
      <c r="D4" s="43" t="str">
        <f>MIP!M108</f>
        <v>010 - A/P A/T FMC F/O
O-21 - Indicators
ASA A/T Red F/O</v>
      </c>
    </row>
    <row r="5" spans="1:4" ht="24.75">
      <c r="A5" s="43" t="str">
        <f>MIP!M7</f>
        <v>001 - Gear Lever
O-11 - Indicators
Gear nose</v>
      </c>
      <c r="B5" s="43" t="str">
        <f>MIP!M41</f>
        <v>007 - A/P A/T FMC Capt
I-52 - Switches
Light Test Test</v>
      </c>
      <c r="C5" s="43" t="str">
        <f>MIP!M75</f>
        <v>009 - Auto Brake
I-22 - Switches
SPD REF WT</v>
      </c>
      <c r="D5" s="43" t="str">
        <f>MIP!M109</f>
        <v>010 - A/P A/T FMC F/O
O-22 - Indicators
ASA A/P Red F/O</v>
      </c>
    </row>
    <row r="6" spans="1:4" ht="24.75">
      <c r="A6" s="43" t="str">
        <f>MIP!M8</f>
        <v>001 - Gear Lever
O-12 - Indicators
Gear nose in transit</v>
      </c>
      <c r="B6" s="43" t="str">
        <f>MIP!M42</f>
        <v>007 - A/P A/T FMC Capt
I-53 - Switches
Light Test Dim</v>
      </c>
      <c r="C6" s="43" t="str">
        <f>MIP!M76</f>
        <v>009 - Auto Brake
I-23 - Switches
SPD REF AUTO</v>
      </c>
      <c r="D6" s="43" t="str">
        <f>MIP!M110</f>
        <v>010 - A/P A/T FMC F/O
M-GND
Masse A/T A/P LED ROT </v>
      </c>
    </row>
    <row r="7" spans="1:4" ht="24.75">
      <c r="A7" s="43" t="str">
        <f>MIP!M9</f>
        <v>001 - Gear Lever
O-13 - Indicators
Gear right</v>
      </c>
      <c r="B7" s="43" t="str">
        <f>MIP!M43</f>
        <v>007 - A/P A/T FMC Capt
--- - Switches
Light Test Brt</v>
      </c>
      <c r="C7" s="43" t="str">
        <f>MIP!M77</f>
        <v>009 - Auto Brake
I-24 - Switches
SPD REF SET</v>
      </c>
      <c r="D7" s="43" t="str">
        <f>MIP!M111</f>
        <v>010 - A/P A/T FMC F/O
O-23 - Indicators
ASA A/T Amber F/O</v>
      </c>
    </row>
    <row r="8" spans="1:4" ht="24.75">
      <c r="A8" s="43" t="str">
        <f>MIP!M10</f>
        <v>001 - Gear Lever
O-14 - Indicators
Gear right in transit</v>
      </c>
      <c r="B8" s="43" t="str">
        <f>MIP!M44</f>
        <v>007 - A/P A/T FMC Capt
M-GND6
Masse Light Test Test Dim </v>
      </c>
      <c r="C8" s="43" t="str">
        <f>MIP!M78</f>
        <v>009 - Auto Brake
M-GND3
Masse SPD Ref</v>
      </c>
      <c r="D8" s="43" t="str">
        <f>MIP!M112</f>
        <v>010 - A/P A/T FMC F/O
O-24 - Indicators
ASA A/P Amber F/O</v>
      </c>
    </row>
    <row r="9" spans="1:4" ht="24.75">
      <c r="A9" s="43" t="str">
        <f>MIP!M11</f>
        <v>001 - Gear Lever
O-15 - Indicators
Gear left</v>
      </c>
      <c r="B9" s="43" t="str">
        <f>MIP!M45</f>
        <v>007 - A/P A/T FMC Capt
O-29 - Indicators
ASA A/P Red Capt</v>
      </c>
      <c r="C9" s="43" t="str">
        <f>MIP!M79</f>
        <v>009 - Auto Brake
I-25 - Switches
MFD ENG Pushed</v>
      </c>
      <c r="D9" s="43" t="str">
        <f>MIP!M113</f>
        <v>010 - A/P A/T FMC F/O
O-25 - Indicators
ASA FMC F/O</v>
      </c>
    </row>
    <row r="10" spans="1:4" ht="24.75">
      <c r="A10" s="43" t="str">
        <f>MIP!M12</f>
        <v>001 - Gear Lever
O-16 - Indicators
Gear left in transit</v>
      </c>
      <c r="B10" s="43" t="str">
        <f>MIP!M46</f>
        <v>007 - A/P A/T FMC Capt
O-30 - Indicators
ASA A/T Red Capt</v>
      </c>
      <c r="C10" s="43" t="str">
        <f>MIP!M80</f>
        <v>009 - Auto Brake
I-26 - Switches
MFD SYS Pushed</v>
      </c>
      <c r="D10" s="43" t="str">
        <f>MIP!M114</f>
        <v>010 - A/P A/T FMC F/O
M-GND
Masse A/T A/P FMC LED amber</v>
      </c>
    </row>
    <row r="11" spans="1:4" ht="24.75">
      <c r="A11" s="43" t="str">
        <f>MIP!M13</f>
        <v>001 - Gear Lever
M-GND
Masse LED Gear</v>
      </c>
      <c r="B11" s="43" t="str">
        <f>MIP!M47</f>
        <v>007 - A/P A/T FMC Capt
M-GND
Masse LED rot</v>
      </c>
      <c r="C11" s="43" t="str">
        <f>MIP!M81</f>
        <v>009 - Auto Brake
M-GND3
Masse MFD</v>
      </c>
      <c r="D11" s="43" t="str">
        <f>MIP!M115</f>
        <v>010 - A/P A/T FMC F/O
O-26 - Indicators
Spoiler Extended</v>
      </c>
    </row>
    <row r="12" spans="1:4" ht="24.75">
      <c r="A12" s="43" t="str">
        <f>MIP!M14</f>
        <v>002 - Flap Gauge
S-Servo 1 - Gauges
Flap</v>
      </c>
      <c r="B12" s="43" t="str">
        <f>MIP!M48</f>
        <v>007 - A/P A/T FMC Capt
O-31 - Indicators
ASA A/P Amber Capt</v>
      </c>
      <c r="C12" s="43" t="str">
        <f>MIP!M82</f>
        <v>009 - Auto Brake
I-32 - Switches
Fuel Flow Used</v>
      </c>
      <c r="D12" s="43" t="str">
        <f>MIP!M116</f>
        <v>010 - A/P A/T FMC F/O
M-GND
Masse Speed Brake extendet LED</v>
      </c>
    </row>
    <row r="13" spans="1:4" ht="24.75">
      <c r="A13" s="43" t="str">
        <f>MIP!M15</f>
        <v>002 - Flap Gauge
S-Servo 2 - Gauges
Flap right</v>
      </c>
      <c r="B13" s="43" t="str">
        <f>MIP!M49</f>
        <v>007 - A/P A/T FMC Capt
O-32 - Indicators
ASA A/T Amber Capt</v>
      </c>
      <c r="C13" s="43" t="str">
        <f>MIP!M83</f>
        <v>009 - Auto Brake
I-33 - Switches
Fuel Flow Reset</v>
      </c>
      <c r="D13" s="43" t="str">
        <f>MIP!M117</f>
        <v>010 - A/P A/T FMC F/O
O-27 - Indicators
Below GS FO</v>
      </c>
    </row>
    <row r="14" spans="1:4" ht="24.75">
      <c r="A14" s="43" t="str">
        <f>MIP!M16</f>
        <v>003 - Brake Pressure
S-Servo 3 - Gauges
Brake Pressure</v>
      </c>
      <c r="B14" s="43" t="str">
        <f>MIP!M50</f>
        <v>007 - A/P A/T FMC Capt
O-33 - Indicators
ASA FMC Capt</v>
      </c>
      <c r="C14" s="43" t="str">
        <f>MIP!M84</f>
        <v>009 - Auto Brake
M-GND4
Masse Fuel Flow</v>
      </c>
      <c r="D14" s="43" t="str">
        <f>MIP!M118</f>
        <v>010 - A/P A/T FMC F/O
M-GND
Masse Below G/S P.Inhibit LED</v>
      </c>
    </row>
    <row r="15" spans="1:4" ht="24.75">
      <c r="A15" s="43" t="str">
        <f>MIP!M17</f>
        <v>004 - Anouncer Capt
O-28 - Indicators
Below GS CP</v>
      </c>
      <c r="B15" s="43" t="str">
        <f>MIP!M51</f>
        <v>007 - A/P A/T FMC Capt
M-GND
Masse LED amber</v>
      </c>
      <c r="C15" s="43" t="str">
        <f>MIP!M85</f>
        <v>009 - Auto Brake
O-17 - Indicators
Autobrake disarm</v>
      </c>
      <c r="D15" s="43" t="str">
        <f>MIP!M119</f>
        <v>011 - DUs F/O
I-27 - Switches
Main Panel DUs FO Norm</v>
      </c>
    </row>
    <row r="16" spans="1:4" ht="24.75">
      <c r="A16" s="43" t="str">
        <f>MIP!M18</f>
        <v>004 - Anouncer Capt
M-GND
Masse Below G/S LED</v>
      </c>
      <c r="B16" s="43" t="str">
        <f>MIP!M52</f>
        <v>007 - A/P A/T FMC Capt
O-34 - Indicators
Speed brake do not arm</v>
      </c>
      <c r="C16" s="43" t="str">
        <f>MIP!M86</f>
        <v>009 - Auto Brake
M-GND
Masse Auto Brake disarm LED</v>
      </c>
      <c r="D16" s="43" t="str">
        <f>MIP!M120</f>
        <v>011 - DUs F/O
I-28 - Switches
Main Panel DUs FO PFD</v>
      </c>
    </row>
    <row r="17" spans="1:4" ht="24.75">
      <c r="A17" s="43" t="str">
        <f>MIP!M19</f>
        <v>004 - Anouncer Capt
I-62
Below G/S P.Inhibit</v>
      </c>
      <c r="B17" s="43" t="str">
        <f>MIP!M53</f>
        <v>007 - A/P A/T FMC Capt
M-GND
Masse Speed Brake Do not arm</v>
      </c>
      <c r="C17" s="43" t="str">
        <f>MIP!M87</f>
        <v>009 - Auto Brake
I-34 - Encoders
SPD REF Rotary (1)</v>
      </c>
      <c r="D17" s="43" t="str">
        <f>MIP!M121</f>
        <v>011 - DUs F/O
I-29 - Switches
Main Panel Dus FO Eng Pri</v>
      </c>
    </row>
    <row r="18" spans="1:4" ht="24.75">
      <c r="A18" s="43" t="str">
        <f>MIP!M20</f>
        <v>004 - Anouncer Capt
M-GND8
Masse Below G/S P.Inhibit</v>
      </c>
      <c r="B18" s="43" t="str">
        <f>MIP!M54</f>
        <v>007 - A/P A/T FMC Capt
O-35 - Indicators
Spoiler Armed</v>
      </c>
      <c r="C18" s="43" t="str">
        <f>MIP!M88</f>
        <v>009 - Auto Brake
I-35 - Encoders
SPD REF Rotary (2)</v>
      </c>
      <c r="D18" s="43" t="str">
        <f>MIP!M122</f>
        <v>011 - DUs F/O
I-30 - Switches
Main Panel DUs FO Outbd PFD</v>
      </c>
    </row>
    <row r="19" spans="1:4" ht="24.75">
      <c r="A19" s="43" t="str">
        <f>MIP!M21</f>
        <v>005 - Nose Wheel Steering
I-68
Alt</v>
      </c>
      <c r="B19" s="43" t="str">
        <f>MIP!M55</f>
        <v>007 - A/P A/T FMC Capt
M-GND
Masse Speed Brake armed</v>
      </c>
      <c r="C19" s="43" t="str">
        <f>MIP!M89</f>
        <v>009 - Auto Brake
M-GND4
Masse SPD Ref Encoder</v>
      </c>
      <c r="D19" s="43" t="str">
        <f>MIP!M123</f>
        <v>011 - DUs F/O
I-31 - Switches
Main Panel DUs FO MFD</v>
      </c>
    </row>
    <row r="20" spans="1:4" ht="24.75">
      <c r="A20" s="43" t="str">
        <f>MIP!M22</f>
        <v>005 - Nose Wheel Steering
I-69
Norm</v>
      </c>
      <c r="B20" s="43" t="str">
        <f>MIP!M56</f>
        <v>007 - A/P A/T FMC Capt
O-36 - Indicators
Stab out of trim</v>
      </c>
      <c r="C20" s="43" t="str">
        <f>MIP!M90</f>
        <v>009 - Auto Brake
I-36 - Encoders
N1 SET Rotary (1)</v>
      </c>
      <c r="D20" s="43" t="str">
        <f>MIP!M124</f>
        <v>011 - DUs F/O
M-GND4
Masse MIP DU</v>
      </c>
    </row>
    <row r="21" spans="1:4" ht="24.75">
      <c r="A21" s="43" t="str">
        <f>MIP!M23</f>
        <v>005 - Nose Wheel Steering
M-GND8
Masse Alt + Norm</v>
      </c>
      <c r="B21" s="43" t="str">
        <f>MIP!M57</f>
        <v>007 - A/P A/T FMC Capt
M-GND
Masse Stab out of trim</v>
      </c>
      <c r="C21" s="43" t="str">
        <f>MIP!M91</f>
        <v>009 - Auto Brake
I-37 - Encoders
N1 SET Rotary (2)</v>
      </c>
      <c r="D21" s="43" t="str">
        <f>MIP!M125</f>
        <v>011 - DUs F/O
I-13 - Switches
Lower Du FO Eng Pri</v>
      </c>
    </row>
    <row r="22" spans="1:4" ht="24.75">
      <c r="A22" s="43" t="str">
        <f>MIP!M24</f>
        <v>006 - DUs Capt
I-63 - Switches
Main Panel DUs Capt Norm</v>
      </c>
      <c r="B22" s="43" t="str">
        <f>MIP!M58</f>
        <v>008 - Yaw Damper indicator
S-Servo 4 - -
Yaw-Damper Nicht unterstützt</v>
      </c>
      <c r="C22" s="43" t="str">
        <f>MIP!M92</f>
        <v>009 - Auto Brake
M-GND5
Masse N1Set Encoder</v>
      </c>
      <c r="D22" s="43" t="str">
        <f>MIP!M126</f>
        <v>011 - DUs F/O
I-14 - Switches
Lower Du FO Norm</v>
      </c>
    </row>
    <row r="23" spans="1:4" ht="24.75">
      <c r="A23" s="43" t="str">
        <f>MIP!M25</f>
        <v>006 - DUs Capt
I-64 - Switches
Main Panel DUs Capt PFD</v>
      </c>
      <c r="B23" s="43" t="str">
        <f>MIP!M59</f>
        <v>009 - Auto Brake
I-0 - Switches
Autobrake Off</v>
      </c>
      <c r="C23" s="43" t="str">
        <f>MIP!M93</f>
        <v>009 - Auto Brake
O-18 - Indicators
Anti skid INOP</v>
      </c>
      <c r="D23" s="43" t="str">
        <f>MIP!M127</f>
        <v>011 - DUs F/O
I-15 - Switches
Lower Du FO ND</v>
      </c>
    </row>
    <row r="24" spans="1:4" ht="24.75">
      <c r="A24" s="43" t="str">
        <f>MIP!M26</f>
        <v>006 - DUs Capt
I-65 - Switches
Main Panel Dus Capt Eng Pri</v>
      </c>
      <c r="B24" s="43" t="str">
        <f>MIP!M60</f>
        <v>009 - Auto Brake
I-1 - Switches
Autobrake Max</v>
      </c>
      <c r="C24" s="43" t="str">
        <f>MIP!M94</f>
        <v>009 - Auto Brake
M-GND
Masse Anti Skid Inop LED</v>
      </c>
      <c r="D24" s="43" t="str">
        <f>MIP!M128</f>
        <v>011 - DUs F/O
M-GND2
Masse LOWER DU</v>
      </c>
    </row>
    <row r="25" spans="1:4" ht="24.75">
      <c r="A25" s="43" t="str">
        <f>MIP!M27</f>
        <v>006 - DUs Capt
I-66 - Switches
Main Panel DUs Capt Outbd PFD</v>
      </c>
      <c r="B25" s="43" t="str">
        <f>MIP!M61</f>
        <v>009 - Auto Brake
I-2 - Switches
Autobrake 1</v>
      </c>
      <c r="C25" s="43" t="str">
        <f>MIP!M95</f>
        <v>009 - Auto Brake
O-19 - Indicators
LE Flap Extend</v>
      </c>
      <c r="D25" s="43" t="str">
        <f>MIP!M129</f>
        <v>012 - Clock Capt
I-38
Reset </v>
      </c>
    </row>
    <row r="26" spans="1:4" ht="24.75">
      <c r="A26" s="43" t="str">
        <f>MIP!M28</f>
        <v>006 - DUs Capt
I-67 - Switches
Main Panel DUs Capt MFD</v>
      </c>
      <c r="B26" s="43" t="str">
        <f>MIP!M62</f>
        <v>009 - Auto Brake
I-3 - Switches
Autobrake 2</v>
      </c>
      <c r="C26" s="43" t="str">
        <f>MIP!M96</f>
        <v>009 - Auto Brake
M-GND
Masse LE Flaps EXT LED</v>
      </c>
      <c r="D26" s="43" t="str">
        <f>MIP!M130</f>
        <v>012 - Clock Capt
I-39
Set</v>
      </c>
    </row>
    <row r="27" spans="1:4" ht="24.75">
      <c r="A27" s="43" t="str">
        <f>MIP!M29</f>
        <v>006 - DUs Capt
M-GND8
Masse MIP DU</v>
      </c>
      <c r="B27" s="43" t="str">
        <f>MIP!M63</f>
        <v>009 - Auto Brake
I-4 - Switches
Autobrake 3</v>
      </c>
      <c r="C27" s="43" t="str">
        <f>MIP!M97</f>
        <v>009 - Auto Brake
O-20 - Indicators
LE Flap Transit</v>
      </c>
      <c r="D27" s="43" t="str">
        <f>MIP!M131</f>
        <v>012 - Clock Capt
I-40
ET</v>
      </c>
    </row>
    <row r="28" spans="1:4" ht="24.75">
      <c r="A28" s="43" t="str">
        <f>MIP!M30</f>
        <v>006 - DUs Capt
I-59 - Switches
Lower Du Capt Eng Pri</v>
      </c>
      <c r="B28" s="43" t="str">
        <f>MIP!M64</f>
        <v>009 - Auto Brake
I-5 - Switches
Autobrake RTO</v>
      </c>
      <c r="C28" s="43" t="str">
        <f>MIP!M98</f>
        <v>009 - Auto Brake
M-GND
Masse LE Flaps Transit LED</v>
      </c>
      <c r="D28" s="43" t="str">
        <f>MIP!M132</f>
        <v>012 - Clock Capt
I-41
Minus</v>
      </c>
    </row>
    <row r="29" spans="1:4" ht="24.75">
      <c r="A29" s="43" t="str">
        <f>MIP!M31</f>
        <v>006 - DUs Capt
I-60 - Switches
Lower Du Capt Norm</v>
      </c>
      <c r="B29" s="43" t="str">
        <f>MIP!M65</f>
        <v>009 - Auto Brake
M-GND1
Masse Auto Brake</v>
      </c>
      <c r="C29" s="43" t="str">
        <f>MIP!M99</f>
        <v>010 - A/P A/T FMC F/O
I-6 - Switches
ASA A/T reset F/O Pushed</v>
      </c>
      <c r="D29" s="43" t="str">
        <f>MIP!M133</f>
        <v>012 - Clock Capt
I-42
Plus</v>
      </c>
    </row>
    <row r="30" spans="1:4" ht="24.75">
      <c r="A30" s="43" t="str">
        <f>MIP!M32</f>
        <v>006 - DUs Capt
I-61 - Switches
Lower Du Capt ND</v>
      </c>
      <c r="B30" s="43" t="str">
        <f>MIP!M66</f>
        <v>009 - Auto Brake
I-9 - Switches
N1 Set 1</v>
      </c>
      <c r="C30" s="43" t="str">
        <f>MIP!M100</f>
        <v>010 - A/P A/T FMC F/O
I-7 - Switches
ASA FMC reset F/O Pushed</v>
      </c>
      <c r="D30" s="43" t="str">
        <f>MIP!M134</f>
        <v>012 - Clock Capt
I-43
Time Date</v>
      </c>
    </row>
    <row r="31" spans="1:4" ht="24.75">
      <c r="A31" s="43" t="str">
        <f>MIP!M33</f>
        <v>006 - DUs Capt
M-GND7
Masse LOWER DU</v>
      </c>
      <c r="B31" s="43" t="str">
        <f>MIP!M67</f>
        <v>009 - Auto Brake
I-10 - Switches
N1 Set 2</v>
      </c>
      <c r="C31" s="43" t="str">
        <f>MIP!M101</f>
        <v>010 - A/P A/T FMC F/O
I-8 - Switches
ASA A/P reset F/O Pushed</v>
      </c>
      <c r="D31" s="43" t="str">
        <f>MIP!M135</f>
        <v>012 - Clock Capt
I-44
CHR</v>
      </c>
    </row>
    <row r="32" spans="1:4" ht="24.75">
      <c r="A32" s="43" t="str">
        <f>MIP!M34</f>
        <v>007 - A/P A/T FMC Capt
I-54 - Switches
ASA A/T reset Capt Pushed</v>
      </c>
      <c r="B32" s="43" t="str">
        <f>MIP!M68</f>
        <v>009 - Auto Brake
I-11 - Switches
N1 Set Both</v>
      </c>
      <c r="C32" s="43" t="str">
        <f>MIP!M102</f>
        <v>010 - A/P A/T FMC F/O
M-GND2
Masse A/T A/P FMC Switch</v>
      </c>
      <c r="D32" s="43" t="str">
        <f>MIP!M136</f>
        <v>012 - Clock Capt
M-GND5
Switch Masse</v>
      </c>
    </row>
    <row r="33" spans="1:4" ht="24.75">
      <c r="A33" s="43" t="str">
        <f>MIP!M35</f>
        <v>007 - A/P A/T FMC Capt
I-55 - Switches
ASA FMC reset Capt Pushed</v>
      </c>
      <c r="B33" s="43" t="str">
        <f>MIP!M69</f>
        <v>009 - Auto Brake
I-12 - Switches
N1 Set Auto</v>
      </c>
      <c r="C33" s="43" t="str">
        <f>MIP!M103</f>
        <v>010 - A/P A/T FMC F/O
I-16 - Switches
ASA Test F/O 1</v>
      </c>
      <c r="D33" s="43" t="str">
        <f>MIP!M137</f>
        <v>012 - Clock Capt
D-
1</v>
      </c>
    </row>
    <row r="34" spans="1:4" ht="24.75">
      <c r="A34" s="43" t="str">
        <f>MIP!M36</f>
        <v>007 - A/P A/T FMC Capt
I-56 - Switches
ASA A/P reset Capt Pushed</v>
      </c>
      <c r="B34" s="43" t="str">
        <f>MIP!M70</f>
        <v>009 - Auto Brake
M-GND2
Masse N1 Set </v>
      </c>
      <c r="C34" s="43" t="str">
        <f>MIP!M104</f>
        <v>010 - A/P A/T FMC F/O
I-17 - Switches
ASA Test F/O 2</v>
      </c>
      <c r="D34" s="43" t="str">
        <f>MIP!M138</f>
        <v>012 - Clock Capt
D-
2</v>
      </c>
    </row>
    <row r="35" spans="1:4" ht="24.75">
      <c r="A35" s="64" t="str">
        <f>MIP!M139</f>
        <v>012 - Clock Capt
D-
3</v>
      </c>
      <c r="B35" s="64" t="str">
        <f>MIP!M172</f>
        <v>013 - Clock F/O
D-
B</v>
      </c>
      <c r="C35" s="64" t="str">
        <f>MIP!M205</f>
        <v>014 - EFIS CT
I- - Switches MCP /Thr.
EFIS 1 Minimums Mode Radio</v>
      </c>
      <c r="D35" s="64" t="str">
        <f>MIP!M238</f>
        <v>015 - EFIS FO
I- - Encoders
EFIS 2 baro (12 rot)</v>
      </c>
    </row>
    <row r="36" spans="1:4" ht="24.75">
      <c r="A36" s="64" t="str">
        <f>MIP!M140</f>
        <v>012 - Clock Capt
D-
4</v>
      </c>
      <c r="B36" s="64" t="str">
        <f>MIP!M173</f>
        <v>013 - Clock F/O
D-
C</v>
      </c>
      <c r="C36" s="64" t="str">
        <f>MIP!M206</f>
        <v>014 - EFIS CT
I- - Switches MCP /Thr.
EFIS 1 Minimums Mode Baro</v>
      </c>
      <c r="D36" s="64" t="str">
        <f>MIP!M239</f>
        <v>015 - EFIS FO
I- - Encoders
EFIS 2 TFC Pushed</v>
      </c>
    </row>
    <row r="37" spans="1:4" ht="24.75">
      <c r="A37" s="64" t="str">
        <f>MIP!M141</f>
        <v>012 - Clock Capt
D-
5</v>
      </c>
      <c r="B37" s="64" t="str">
        <f>MIP!M174</f>
        <v>013 - Clock F/O
D-
D</v>
      </c>
      <c r="C37" s="64" t="str">
        <f>MIP!M207</f>
        <v>014 - EFIS CT
M-GND3
Masse MINS RADIO +BARO Rotary</v>
      </c>
      <c r="D37" s="64" t="str">
        <f>MIP!M240</f>
        <v>015 - EFIS FO
M-
Masse Tast APP- PLM, 5-640, Enc. Mins +Baro</v>
      </c>
    </row>
    <row r="38" spans="1:4" ht="24.75">
      <c r="A38" s="64" t="str">
        <f>MIP!M142</f>
        <v>012 - Clock Capt
D-
6</v>
      </c>
      <c r="B38" s="64" t="str">
        <f>MIP!M175</f>
        <v>013 - Clock F/O
D-
E</v>
      </c>
      <c r="C38" s="64" t="str">
        <f>MIP!M208</f>
        <v>014 - EFIS CT
I- - Switches MCP /Thr.
EFIS 1 Range 5</v>
      </c>
      <c r="D38" s="64" t="str">
        <f>MIP!M241</f>
        <v>015 - EFIS FO
I- - Switches MCP /Thr.
EFIS 2 Mode APP</v>
      </c>
    </row>
    <row r="39" spans="1:4" ht="24.75">
      <c r="A39" s="64" t="str">
        <f>MIP!M143</f>
        <v>012 - Clock Capt
D-
7</v>
      </c>
      <c r="B39" s="64" t="str">
        <f>MIP!M176</f>
        <v>013 - Clock F/O
D-
F</v>
      </c>
      <c r="C39" s="64" t="str">
        <f>MIP!M209</f>
        <v>014 - EFIS CT
I- - Switches MCP /Thr.
EFIS 1 Range 10</v>
      </c>
      <c r="D39" s="64" t="str">
        <f>MIP!M242</f>
        <v>015 - EFIS FO
I- - Switches MCP /Thr.
EFIS 2 Mode VOR</v>
      </c>
    </row>
    <row r="40" spans="1:4" ht="24.75">
      <c r="A40" s="64" t="str">
        <f>MIP!M144</f>
        <v>012 - Clock Capt
D-
8</v>
      </c>
      <c r="B40" s="64" t="str">
        <f>MIP!M177</f>
        <v>013 - Clock F/O
D-
G</v>
      </c>
      <c r="C40" s="64" t="str">
        <f>MIP!M210</f>
        <v>014 - EFIS CT
I- - Switches MCP /Thr.
EFIS 1 Range 20</v>
      </c>
      <c r="D40" s="64" t="str">
        <f>MIP!M243</f>
        <v>015 - EFIS FO
I- - Switches MCP /Thr.
EFIS 2 Mode MAP</v>
      </c>
    </row>
    <row r="41" spans="1:4" ht="24.75">
      <c r="A41" s="64" t="str">
        <f>MIP!M145</f>
        <v>012 - Clock Capt
D-
A</v>
      </c>
      <c r="B41" s="64" t="str">
        <f>MIP!M178</f>
        <v>013 - Clock F/O
O-39
LED ET</v>
      </c>
      <c r="C41" s="64" t="str">
        <f>MIP!M211</f>
        <v>014 - EFIS CT
I- - Switches MCP /Thr.
EFIS 1 Range 40</v>
      </c>
      <c r="D41" s="64" t="str">
        <f>MIP!M244</f>
        <v>015 - EFIS FO
I- - Switches MCP /Thr.
EFIS 2 Mode PLN</v>
      </c>
    </row>
    <row r="42" spans="1:4" ht="24.75">
      <c r="A42" s="64" t="str">
        <f>MIP!M146</f>
        <v>012 - Clock Capt
D-
B</v>
      </c>
      <c r="B42" s="64" t="str">
        <f>MIP!M179</f>
        <v>013 - Clock F/O
O-40
LED CHR</v>
      </c>
      <c r="C42" s="64" t="str">
        <f>MIP!M212</f>
        <v>014 - EFIS CT
I- - Switches MCP /Thr.
EFIS 1 Range 80</v>
      </c>
      <c r="D42" s="64" t="str">
        <f>MIP!M245</f>
        <v>015 - EFIS FO
M-
Masse APP-PLN Rotary</v>
      </c>
    </row>
    <row r="43" spans="1:4" ht="24.75">
      <c r="A43" s="64" t="str">
        <f>MIP!M147</f>
        <v>012 - Clock Capt
D-
C</v>
      </c>
      <c r="B43" s="64" t="str">
        <f>MIP!M180</f>
        <v>013 - Clock F/O
M-GND
Masse LED ET + CHR</v>
      </c>
      <c r="C43" s="64" t="str">
        <f>MIP!M213</f>
        <v>014 - EFIS CT
I- - Switches MCP /Thr.
EFIS 1 Range 160</v>
      </c>
      <c r="D43" s="64" t="str">
        <f>MIP!M246</f>
        <v>015 - EFIS FO
I- - Switches MCP /Thr.
EFIS 2 Baro mode inch</v>
      </c>
    </row>
    <row r="44" spans="1:4" ht="24.75">
      <c r="A44" s="64" t="str">
        <f>MIP!M148</f>
        <v>012 - Clock Capt
D-
D</v>
      </c>
      <c r="B44" s="64" t="str">
        <f>MIP!M181</f>
        <v>014 - EFIS CT
I- - Switches MCP /Thr.
EFIS 1 Selector 1 VOR 1</v>
      </c>
      <c r="C44" s="64" t="str">
        <f>MIP!M214</f>
        <v>014 - EFIS CT
I- - Switches MCP /Thr.
EFIS 1 Range 320</v>
      </c>
      <c r="D44" s="64" t="str">
        <f>MIP!M247</f>
        <v>015 - EFIS FO
I- - Switches MCP /Thr.
EFIS 2 Baro mode Hpa</v>
      </c>
    </row>
    <row r="45" spans="1:4" ht="24.75">
      <c r="A45" s="64" t="str">
        <f>MIP!M149</f>
        <v>012 - Clock Capt
D-
E</v>
      </c>
      <c r="B45" s="64" t="str">
        <f>MIP!M182</f>
        <v>014 - EFIS CT
I- - Switches MCP /Thr.
EFIS 1 Selector 1 ADF 1</v>
      </c>
      <c r="C45" s="64" t="str">
        <f>MIP!M215</f>
        <v>014 - EFIS CT
I- - Switches MCP /Thr.
EFIS 1 Range 640</v>
      </c>
      <c r="D45" s="64" t="str">
        <f>MIP!M248</f>
        <v>015 - EFIS FO
M-GND5
Masse BARO IN+ HPA Rotary</v>
      </c>
    </row>
    <row r="46" spans="1:4" ht="24.75">
      <c r="A46" s="64" t="str">
        <f>MIP!M150</f>
        <v>012 - Clock Capt
D-
F</v>
      </c>
      <c r="B46" s="64" t="str">
        <f>MIP!M183</f>
        <v>014 - EFIS CT
M-GND7
Masse VOR1 ADF1</v>
      </c>
      <c r="C46" s="64" t="str">
        <f>MIP!M216</f>
        <v>014 - EFIS CT
M-GND1
Masse 5-640 Rotary</v>
      </c>
      <c r="D46" s="64" t="str">
        <f>MIP!M249</f>
        <v>015 - EFIS FO
I- - Switches MCP /Thr.
EFIS 2 Minimums Mode Radio</v>
      </c>
    </row>
    <row r="47" spans="1:4" ht="24.75">
      <c r="A47" s="64" t="str">
        <f>MIP!M151</f>
        <v>012 - Clock Capt
D-
G</v>
      </c>
      <c r="B47" s="64" t="str">
        <f>MIP!M184</f>
        <v>014 - EFIS CT
I- - Switches MCP /Thr.
EFIS 1 Selector 2 VOR 2</v>
      </c>
      <c r="C47" s="64" t="str">
        <f>MIP!M217</f>
        <v>014 - EFIS CT
I- - Switches MCP /Thr.
EFIS 1 WXR Pushed</v>
      </c>
      <c r="D47" s="64" t="str">
        <f>MIP!M250</f>
        <v>015 - EFIS FO
I- - Switches MCP /Thr.
EFIS 2 Minimums Mode Baro</v>
      </c>
    </row>
    <row r="48" spans="1:4" ht="24.75">
      <c r="A48" s="64" t="str">
        <f>MIP!M152</f>
        <v>012 - Clock Capt
O-37
LED ET</v>
      </c>
      <c r="B48" s="64" t="str">
        <f>MIP!M185</f>
        <v>014 - EFIS CT
I- - Switches MCP /Thr.
EFIS 1 Selector 2 ADF 2</v>
      </c>
      <c r="C48" s="64" t="str">
        <f>MIP!M218</f>
        <v>014 - EFIS CT
I- - Switches MCP /Thr.
EFIS 1 STA Pushed</v>
      </c>
      <c r="D48" s="64" t="str">
        <f>MIP!M251</f>
        <v>015 - EFIS FO
M-GND5
Masse MINS RADIO +BARO Rotary</v>
      </c>
    </row>
    <row r="49" spans="1:4" ht="24.75">
      <c r="A49" s="64" t="str">
        <f>MIP!M153</f>
        <v>012 - Clock Capt
O-38
LED CHR</v>
      </c>
      <c r="B49" s="64" t="str">
        <f>MIP!M186</f>
        <v>014 - EFIS CT
M-GND4
Masse VOR2 ADF 2</v>
      </c>
      <c r="C49" s="64" t="str">
        <f>MIP!M219</f>
        <v>014 - EFIS CT
I- - Switches MCP /Thr.
EFIS 1 WPT Pushed</v>
      </c>
      <c r="D49" s="64" t="str">
        <f>MIP!M252</f>
        <v>015 - EFIS FO
I- - Switches MCP /Thr.
EFIS 2 Range 5</v>
      </c>
    </row>
    <row r="50" spans="1:4" ht="24.75">
      <c r="A50" s="64" t="str">
        <f>MIP!M154</f>
        <v>012 - Clock Capt
M-GND
Masse LED ET + CHR</v>
      </c>
      <c r="B50" s="64" t="str">
        <f>MIP!M187</f>
        <v>014 - EFIS CT
I- - Switches MCP /Thr.
EFIS 1 MINS Reset Pushed</v>
      </c>
      <c r="C50" s="64" t="str">
        <f>MIP!M220</f>
        <v>014 - EFIS CT
I- - Switches MCP /Thr.
EFIS 1 ARPT Pushed</v>
      </c>
      <c r="D50" s="64" t="str">
        <f>MIP!M253</f>
        <v>015 - EFIS FO
I- - Switches MCP /Thr.
EFIS 2 Range 10</v>
      </c>
    </row>
    <row r="51" spans="1:4" ht="24.75">
      <c r="A51" s="64" t="str">
        <f>MIP!M155</f>
        <v>013 - Clock F/O
I-45
Reset </v>
      </c>
      <c r="B51" s="64" t="str">
        <f>MIP!M188</f>
        <v>014 - EFIS CT
I- - Switches MCP /Thr.
EFIS 1 BARO STD Pushed</v>
      </c>
      <c r="C51" s="64" t="str">
        <f>MIP!M221</f>
        <v>014 - EFIS CT
I- - Switches MCP /Thr.
EFIS 1 DATA Pushed</v>
      </c>
      <c r="D51" s="64" t="str">
        <f>MIP!M254</f>
        <v>015 - EFIS FO
I- - Switches MCP /Thr.
EFIS 2 Range 20</v>
      </c>
    </row>
    <row r="52" spans="1:4" ht="24.75">
      <c r="A52" s="64" t="str">
        <f>MIP!M156</f>
        <v>013 - Clock F/O
I-46
Set</v>
      </c>
      <c r="B52" s="64" t="str">
        <f>MIP!M189</f>
        <v>014 - EFIS CT
M-
Masse BARO + MINS Taster</v>
      </c>
      <c r="C52" s="64" t="str">
        <f>MIP!M222</f>
        <v>014 - EFIS CT
I- - Switches MCP /Thr.
EFIS 1 POS Pushed</v>
      </c>
      <c r="D52" s="64" t="str">
        <f>MIP!M255</f>
        <v>015 - EFIS FO
I- - Switches MCP /Thr.
EFIS 2 Range 40</v>
      </c>
    </row>
    <row r="53" spans="1:4" ht="24.75">
      <c r="A53" s="64" t="str">
        <f>MIP!M157</f>
        <v>013 - Clock F/O
I-47
ET</v>
      </c>
      <c r="B53" s="64" t="str">
        <f>MIP!M190</f>
        <v>014 - EFIS CT
I- - Switches MCP /Thr.
EFIS 1 CTR Pushed</v>
      </c>
      <c r="C53" s="64" t="str">
        <f>MIP!M223</f>
        <v>014 - EFIS CT
I- - Switches MCP /Thr.
EFIS 1 TERR Pushed</v>
      </c>
      <c r="D53" s="64" t="str">
        <f>MIP!M256</f>
        <v>015 - EFIS FO
I- - Switches MCP /Thr.
EFIS 2 Range 80</v>
      </c>
    </row>
    <row r="54" spans="1:4" ht="24.75">
      <c r="A54" s="64" t="str">
        <f>MIP!M158</f>
        <v>013 - Clock F/O
I-48
Minus</v>
      </c>
      <c r="B54" s="64" t="str">
        <f>MIP!M191</f>
        <v>014 - EFIS CT
I- - Encoders
EFIS 1 minimums (1 weiss)</v>
      </c>
      <c r="C54" s="64" t="str">
        <f>MIP!M224</f>
        <v>014 - EFIS CT
I-
Masse WXR- TERR</v>
      </c>
      <c r="D54" s="64" t="str">
        <f>MIP!M257</f>
        <v>015 - EFIS FO
I- - Switches MCP /Thr.
EFIS 2 Range 160</v>
      </c>
    </row>
    <row r="55" spans="1:4" ht="24.75">
      <c r="A55" s="64" t="str">
        <f>MIP!M159</f>
        <v>013 - Clock F/O
I-49
Plus</v>
      </c>
      <c r="B55" s="64" t="str">
        <f>MIP!M192</f>
        <v>014 - EFIS CT
I- - Encoders
EFIS 1 minimums (2 rot)</v>
      </c>
      <c r="C55" s="64" t="str">
        <f>MIP!M225</f>
        <v>015 - EFIS FO
I- - Switches MCP /Thr.
EFIS 2 Selector 1 VOR 1</v>
      </c>
      <c r="D55" s="64" t="str">
        <f>MIP!M258</f>
        <v>015 - EFIS FO
I- - Switches MCP /Thr.
EFIS 2 Range 320</v>
      </c>
    </row>
    <row r="56" spans="1:4" ht="24.75">
      <c r="A56" s="64" t="str">
        <f>MIP!M160</f>
        <v>013 - Clock F/O
I-50
Time Date</v>
      </c>
      <c r="B56" s="64" t="str">
        <f>MIP!M193</f>
        <v>014 - EFIS CT
I- - Encoders
EFIS 1 baro (1 weiss)</v>
      </c>
      <c r="C56" s="64" t="str">
        <f>MIP!M226</f>
        <v>015 - EFIS FO
I- - Switches MCP /Thr.
EFIS 2 Selector 1 ADF 1</v>
      </c>
      <c r="D56" s="64" t="str">
        <f>MIP!M259</f>
        <v>015 - EFIS FO
I- - Switches MCP /Thr.
EFIS 2 Range 640</v>
      </c>
    </row>
    <row r="57" spans="1:4" ht="24.75">
      <c r="A57" s="64" t="str">
        <f>MIP!M161</f>
        <v>013 - Clock F/O
I-51
CHR</v>
      </c>
      <c r="B57" s="64" t="str">
        <f>MIP!M194</f>
        <v>014 - EFIS CT
I- - Encoders
EFIS 1 baro (2 rot)</v>
      </c>
      <c r="C57" s="64" t="str">
        <f>MIP!M227</f>
        <v>015 - EFIS FO
M-
Masse VOR1 ADF1</v>
      </c>
      <c r="D57" s="64" t="str">
        <f>MIP!M260</f>
        <v>015 - EFIS FO
M-
Masse 5-640 Rotary</v>
      </c>
    </row>
    <row r="58" spans="1:4" ht="24.75">
      <c r="A58" s="64" t="str">
        <f>MIP!M162</f>
        <v>013 - Clock F/O
M-GND5
Switch Masse</v>
      </c>
      <c r="B58" s="64" t="str">
        <f>MIP!M195</f>
        <v>014 - EFIS CT
I- - Encoders
EFIS 1 TFC Pushed</v>
      </c>
      <c r="C58" s="64" t="str">
        <f>MIP!M228</f>
        <v>015 - EFIS FO
I- - Switches MCP /Thr.
EFIS 2 Selector 2 VOR 2</v>
      </c>
      <c r="D58" s="64" t="str">
        <f>MIP!M261</f>
        <v>015 - EFIS FO
I- - Switches MCP /Thr.
EFIS 2 WXR Pushed</v>
      </c>
    </row>
    <row r="59" spans="1:4" ht="24.75">
      <c r="A59" s="64" t="str">
        <f>MIP!M163</f>
        <v>013 - Clock F/O
D-
1</v>
      </c>
      <c r="B59" s="64" t="str">
        <f>MIP!M196</f>
        <v>014 - EFIS CT
M-GND2
Masse Tast. APP- PLM, 5-640, Enc. Mins +Baro</v>
      </c>
      <c r="C59" s="64" t="str">
        <f>MIP!M229</f>
        <v>015 - EFIS FO
I- - Switches MCP /Thr.
EFIS 2 Selector 2 ADF 2</v>
      </c>
      <c r="D59" s="64" t="str">
        <f>MIP!M262</f>
        <v>015 - EFIS FO
I- - Switches MCP /Thr.
EFIS 2 STA Pushed</v>
      </c>
    </row>
    <row r="60" spans="1:4" ht="24.75">
      <c r="A60" s="64" t="str">
        <f>MIP!M164</f>
        <v>013 - Clock F/O
D-
2</v>
      </c>
      <c r="B60" s="64" t="str">
        <f>MIP!M197</f>
        <v>014 - EFIS CT
I- - Switches MCP /Thr.
EFIS 1 Mode APP</v>
      </c>
      <c r="C60" s="64" t="str">
        <f>MIP!M230</f>
        <v>015 - EFIS FO
M-
Masse VOR2 ADF 2</v>
      </c>
      <c r="D60" s="64" t="str">
        <f>MIP!M263</f>
        <v>015 - EFIS FO
I- - Switches MCP /Thr.
EFIS 2 WPT Pushed</v>
      </c>
    </row>
    <row r="61" spans="1:4" ht="24.75">
      <c r="A61" s="64" t="str">
        <f>MIP!M165</f>
        <v>013 - Clock F/O
D-
3</v>
      </c>
      <c r="B61" s="64" t="str">
        <f>MIP!M198</f>
        <v>014 - EFIS CT
I- - Switches MCP /Thr.
EFIS 1 Mode VOR</v>
      </c>
      <c r="C61" s="64" t="str">
        <f>MIP!M231</f>
        <v>015 - EFIS FO
I- - Switches MCP /Thr.
EFIS 2 MINS Reset Pushed</v>
      </c>
      <c r="D61" s="64" t="str">
        <f>MIP!M264</f>
        <v>015 - EFIS FO
I- - Switches MCP /Thr.
EFIS 2 ARPT Pushed</v>
      </c>
    </row>
    <row r="62" spans="1:4" ht="24.75">
      <c r="A62" s="64" t="str">
        <f>MIP!M166</f>
        <v>013 - Clock F/O
D-
4</v>
      </c>
      <c r="B62" s="64" t="str">
        <f>MIP!M199</f>
        <v>014 - EFIS CT
I- - Switches MCP /Thr.
EFIS 1 Mode MAP</v>
      </c>
      <c r="C62" s="64" t="str">
        <f>MIP!M232</f>
        <v>015 - EFIS FO
I- - Switches MCP /Thr.
EFIS 2 BARO STD Pushed</v>
      </c>
      <c r="D62" s="64" t="str">
        <f>MIP!M265</f>
        <v>015 - EFIS FO
I- - Switches MCP /Thr.
EFIS 2 DATA Pushed</v>
      </c>
    </row>
    <row r="63" spans="1:4" ht="24.75">
      <c r="A63" s="64" t="str">
        <f>MIP!M167</f>
        <v>013 - Clock F/O
D-
5</v>
      </c>
      <c r="B63" s="64" t="str">
        <f>MIP!M200</f>
        <v>014 - EFIS CT
I- - Switches MCP /Thr.
EFIS 1 Mode PLN</v>
      </c>
      <c r="C63" s="64" t="str">
        <f>MIP!M233</f>
        <v>015 - EFIS FO
M-
Masse BARO + MINS Taster</v>
      </c>
      <c r="D63" s="64" t="str">
        <f>MIP!M266</f>
        <v>015 - EFIS FO
I- - Switches MCP /Thr.
EFIS 2 POS Pushed</v>
      </c>
    </row>
    <row r="64" spans="1:4" ht="24.75">
      <c r="A64" s="64" t="str">
        <f>MIP!M168</f>
        <v>013 - Clock F/O
D-
6</v>
      </c>
      <c r="B64" s="64" t="str">
        <f>MIP!M201</f>
        <v>014 - EFIS CT
M-GND3
Masse APP-PLN Rotary</v>
      </c>
      <c r="C64" s="64" t="str">
        <f>MIP!M234</f>
        <v>015 - EFIS FO
I- - Switches MCP /Thr.
EFIS 2 CTR Pushed</v>
      </c>
      <c r="D64" s="64" t="str">
        <f>MIP!M267</f>
        <v>015 - EFIS FO
I- - Switches MCP /Thr.
EFIS 2 TERR Pushed</v>
      </c>
    </row>
    <row r="65" spans="1:4" ht="26.25" customHeight="1">
      <c r="A65" s="64" t="str">
        <f>MIP!M169</f>
        <v>013 - Clock F/O
D-
7</v>
      </c>
      <c r="B65" s="64" t="str">
        <f>MIP!M202</f>
        <v>014 - EFIS CT
I- - Switches MCP /Thr.
EFIS 1 Baro mode inch</v>
      </c>
      <c r="C65" s="64" t="str">
        <f>MIP!M235</f>
        <v>015 - EFIS FO
I- - Encoders
EFIS 2 minimums (1 weiss)</v>
      </c>
      <c r="D65" s="64" t="str">
        <f>MIP!M268</f>
        <v>015 - EFIS FO
M-
Masse WXR- TERR</v>
      </c>
    </row>
    <row r="66" spans="1:4" ht="26.25" customHeight="1">
      <c r="A66" s="64" t="str">
        <f>MIP!M170</f>
        <v>013 - Clock F/O
D-
8</v>
      </c>
      <c r="B66" s="64" t="str">
        <f>MIP!M203</f>
        <v>014 - EFIS CT
I- - Switches MCP /Thr.
EFIS 1 Baro mode Hpa</v>
      </c>
      <c r="C66" s="64" t="str">
        <f>MIP!M236</f>
        <v>015 - EFIS FO
I- - Encoders
EFIS 2 minimums (2 rot)</v>
      </c>
      <c r="D66" s="64"/>
    </row>
    <row r="67" spans="1:4" ht="26.25" customHeight="1">
      <c r="A67" s="64" t="str">
        <f>MIP!M171</f>
        <v>013 - Clock F/O
D-
A</v>
      </c>
      <c r="B67" s="64" t="str">
        <f>MIP!M204</f>
        <v>014 - EFIS CT
M-GND2
Masse BARO IN+ HPA Rotary</v>
      </c>
      <c r="C67" s="64" t="str">
        <f>MIP!M237</f>
        <v>015 - EFIS FO
I- - Encoders
EFIS 2 baro (1  weiss)</v>
      </c>
      <c r="D67" s="64"/>
    </row>
  </sheetData>
  <sheetProtection/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0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32.57421875" style="2" bestFit="1" customWidth="1"/>
    <col min="2" max="2" width="11.140625" style="2" customWidth="1"/>
    <col min="3" max="3" width="19.8515625" style="2" bestFit="1" customWidth="1"/>
    <col min="4" max="4" width="32.7109375" style="2" bestFit="1" customWidth="1"/>
    <col min="5" max="5" width="41.57421875" style="26" bestFit="1" customWidth="1"/>
    <col min="6" max="6" width="9.28125" style="2" customWidth="1"/>
    <col min="7" max="7" width="10.7109375" style="2" customWidth="1"/>
    <col min="8" max="8" width="9.00390625" style="2" bestFit="1" customWidth="1"/>
    <col min="9" max="9" width="13.421875" style="48" bestFit="1" customWidth="1"/>
    <col min="10" max="10" width="13.57421875" style="2" bestFit="1" customWidth="1"/>
    <col min="11" max="11" width="13.57421875" style="2" customWidth="1"/>
    <col min="12" max="12" width="10.57421875" style="2" customWidth="1"/>
    <col min="13" max="13" width="52.140625" style="2" customWidth="1"/>
    <col min="14" max="14" width="23.00390625" style="2" bestFit="1" customWidth="1"/>
    <col min="15" max="16384" width="9.140625" style="2" customWidth="1"/>
  </cols>
  <sheetData>
    <row r="1" spans="1:12" s="1" customFormat="1" ht="86.25" customHeight="1" thickBot="1">
      <c r="A1" s="108" t="s">
        <v>0</v>
      </c>
      <c r="B1" s="108" t="s">
        <v>627</v>
      </c>
      <c r="C1" s="114" t="s">
        <v>274</v>
      </c>
      <c r="D1" s="115"/>
      <c r="E1" s="108" t="s">
        <v>1</v>
      </c>
      <c r="F1" s="110" t="s">
        <v>808</v>
      </c>
      <c r="G1" s="111"/>
      <c r="H1" s="112"/>
      <c r="I1" s="46" t="s">
        <v>626</v>
      </c>
      <c r="J1" s="116" t="s">
        <v>625</v>
      </c>
      <c r="K1" s="65"/>
      <c r="L1" s="65" t="s">
        <v>720</v>
      </c>
    </row>
    <row r="2" spans="1:13" s="1" customFormat="1" ht="15.75" thickBot="1">
      <c r="A2" s="109"/>
      <c r="B2" s="109"/>
      <c r="C2" s="31" t="s">
        <v>273</v>
      </c>
      <c r="D2" s="31" t="s">
        <v>272</v>
      </c>
      <c r="E2" s="109"/>
      <c r="F2" s="19" t="s">
        <v>270</v>
      </c>
      <c r="G2" s="19" t="s">
        <v>612</v>
      </c>
      <c r="H2" s="19" t="s">
        <v>271</v>
      </c>
      <c r="I2" s="47" t="s">
        <v>271</v>
      </c>
      <c r="J2" s="109"/>
      <c r="K2" s="66"/>
      <c r="L2" s="66"/>
      <c r="M2" s="38" t="s">
        <v>628</v>
      </c>
    </row>
    <row r="3" spans="1:14" ht="43.5">
      <c r="A3" s="34" t="s">
        <v>438</v>
      </c>
      <c r="B3" s="27" t="s">
        <v>289</v>
      </c>
      <c r="C3" s="27" t="s">
        <v>275</v>
      </c>
      <c r="D3" s="4" t="s">
        <v>104</v>
      </c>
      <c r="E3" s="21" t="s">
        <v>104</v>
      </c>
      <c r="F3" s="4" t="s">
        <v>609</v>
      </c>
      <c r="G3" s="15" t="s">
        <v>701</v>
      </c>
      <c r="H3" s="56">
        <v>70</v>
      </c>
      <c r="I3" s="127">
        <v>70</v>
      </c>
      <c r="J3" s="5" t="s">
        <v>3</v>
      </c>
      <c r="K3" s="67" t="str">
        <f>J3&amp;I3</f>
        <v>I70</v>
      </c>
      <c r="L3" s="98">
        <f aca="true" t="shared" si="0" ref="L3:L66">IF(MATCH(K3,K$1:K$65536,0)=ROW(),"","Doppelt")</f>
      </c>
      <c r="M3" s="41" t="str">
        <f aca="true" t="shared" si="1" ref="M3:M13">IF(D3="-",$A$3&amp;CHAR(10)&amp;J3&amp;"-"&amp;H3&amp;CHAR(10)&amp;E3,$A$3&amp;CHAR(10)&amp;J3&amp;"-"&amp;H3&amp;" - "&amp;C3&amp;CHAR(10)&amp;D3)</f>
        <v>001 - Gear Lever
I-70 - Switches
Gear Up</v>
      </c>
      <c r="N3" s="41"/>
    </row>
    <row r="4" spans="1:13" ht="42.75">
      <c r="A4" s="32" t="s">
        <v>683</v>
      </c>
      <c r="B4" s="28" t="s">
        <v>290</v>
      </c>
      <c r="C4" s="28" t="s">
        <v>275</v>
      </c>
      <c r="D4" s="3" t="s">
        <v>279</v>
      </c>
      <c r="E4" s="20" t="s">
        <v>105</v>
      </c>
      <c r="F4" s="3" t="s">
        <v>278</v>
      </c>
      <c r="G4" s="16" t="s">
        <v>278</v>
      </c>
      <c r="H4" s="58" t="s">
        <v>278</v>
      </c>
      <c r="I4" s="59" t="s">
        <v>278</v>
      </c>
      <c r="J4" s="7" t="s">
        <v>3</v>
      </c>
      <c r="K4" s="67" t="str">
        <f aca="true" t="shared" si="2" ref="K4:K59">J4&amp;I4</f>
        <v>I-</v>
      </c>
      <c r="L4" s="98">
        <f t="shared" si="0"/>
      </c>
      <c r="M4" s="41" t="str">
        <f t="shared" si="1"/>
        <v>001 - Gear Lever
I-- - Switches
Gear Off</v>
      </c>
    </row>
    <row r="5" spans="1:13" ht="42.75">
      <c r="A5" s="6"/>
      <c r="B5" s="28" t="s">
        <v>291</v>
      </c>
      <c r="C5" s="28" t="s">
        <v>275</v>
      </c>
      <c r="D5" s="3" t="s">
        <v>280</v>
      </c>
      <c r="E5" s="20" t="s">
        <v>106</v>
      </c>
      <c r="F5" s="3" t="s">
        <v>609</v>
      </c>
      <c r="G5" s="16" t="s">
        <v>701</v>
      </c>
      <c r="H5" s="58">
        <v>71</v>
      </c>
      <c r="I5" s="59" t="s">
        <v>840</v>
      </c>
      <c r="J5" s="7" t="s">
        <v>3</v>
      </c>
      <c r="K5" s="67" t="str">
        <f t="shared" si="2"/>
        <v>I71</v>
      </c>
      <c r="L5" s="98">
        <f t="shared" si="0"/>
      </c>
      <c r="M5" s="41" t="str">
        <f t="shared" si="1"/>
        <v>001 - Gear Lever
I-71 - Switches
Gear down</v>
      </c>
    </row>
    <row r="6" spans="1:17" ht="42.75">
      <c r="A6" s="6" t="s">
        <v>812</v>
      </c>
      <c r="B6" s="28" t="s">
        <v>278</v>
      </c>
      <c r="C6" s="28" t="s">
        <v>278</v>
      </c>
      <c r="D6" s="3" t="s">
        <v>278</v>
      </c>
      <c r="E6" s="20" t="s">
        <v>107</v>
      </c>
      <c r="F6" s="3" t="s">
        <v>609</v>
      </c>
      <c r="G6" s="16" t="s">
        <v>701</v>
      </c>
      <c r="H6" s="58" t="s">
        <v>610</v>
      </c>
      <c r="I6" s="59" t="s">
        <v>669</v>
      </c>
      <c r="J6" s="7" t="s">
        <v>10</v>
      </c>
      <c r="K6" s="67" t="str">
        <f t="shared" si="2"/>
        <v>M9999</v>
      </c>
      <c r="L6" s="98">
        <f t="shared" si="0"/>
      </c>
      <c r="M6" s="41" t="str">
        <f t="shared" si="1"/>
        <v>001 - Gear Lever
M-GND1
Masse Gear</v>
      </c>
      <c r="O6" s="113" t="s">
        <v>620</v>
      </c>
      <c r="P6" s="113"/>
      <c r="Q6" s="113"/>
    </row>
    <row r="7" spans="1:17" ht="42.75">
      <c r="A7" s="6" t="s">
        <v>347</v>
      </c>
      <c r="B7" s="28" t="s">
        <v>292</v>
      </c>
      <c r="C7" s="28" t="s">
        <v>277</v>
      </c>
      <c r="D7" s="3" t="s">
        <v>281</v>
      </c>
      <c r="E7" s="20" t="s">
        <v>108</v>
      </c>
      <c r="F7" s="3" t="s">
        <v>609</v>
      </c>
      <c r="G7" s="16" t="s">
        <v>684</v>
      </c>
      <c r="H7" s="58">
        <v>11</v>
      </c>
      <c r="I7" s="59" t="s">
        <v>685</v>
      </c>
      <c r="J7" s="7" t="s">
        <v>19</v>
      </c>
      <c r="K7" s="67" t="str">
        <f t="shared" si="2"/>
        <v>O11</v>
      </c>
      <c r="L7" s="98">
        <f t="shared" si="0"/>
      </c>
      <c r="M7" s="41" t="str">
        <f t="shared" si="1"/>
        <v>001 - Gear Lever
O-11 - Indicators
Gear nose</v>
      </c>
      <c r="O7" s="36" t="s">
        <v>621</v>
      </c>
      <c r="P7" s="36" t="s">
        <v>622</v>
      </c>
      <c r="Q7" s="36" t="s">
        <v>623</v>
      </c>
    </row>
    <row r="8" spans="1:17" ht="42.75">
      <c r="A8" s="6" t="s">
        <v>274</v>
      </c>
      <c r="B8" s="28" t="s">
        <v>293</v>
      </c>
      <c r="C8" s="28" t="s">
        <v>277</v>
      </c>
      <c r="D8" s="3" t="s">
        <v>284</v>
      </c>
      <c r="E8" s="20" t="s">
        <v>109</v>
      </c>
      <c r="F8" s="3" t="s">
        <v>609</v>
      </c>
      <c r="G8" s="16" t="s">
        <v>684</v>
      </c>
      <c r="H8" s="58">
        <v>12</v>
      </c>
      <c r="I8" s="59" t="s">
        <v>686</v>
      </c>
      <c r="J8" s="7" t="s">
        <v>19</v>
      </c>
      <c r="K8" s="67" t="str">
        <f t="shared" si="2"/>
        <v>O12</v>
      </c>
      <c r="L8" s="98">
        <f t="shared" si="0"/>
      </c>
      <c r="M8" s="41" t="str">
        <f t="shared" si="1"/>
        <v>001 - Gear Lever
O-12 - Indicators
Gear nose in transit</v>
      </c>
      <c r="O8" s="2" t="s">
        <v>691</v>
      </c>
      <c r="P8" s="2" t="s">
        <v>684</v>
      </c>
      <c r="Q8" s="2" t="s">
        <v>701</v>
      </c>
    </row>
    <row r="9" spans="1:13" ht="42.75">
      <c r="A9" s="6"/>
      <c r="B9" s="28" t="s">
        <v>294</v>
      </c>
      <c r="C9" s="28" t="s">
        <v>277</v>
      </c>
      <c r="D9" s="3" t="s">
        <v>282</v>
      </c>
      <c r="E9" s="20" t="s">
        <v>110</v>
      </c>
      <c r="F9" s="3" t="s">
        <v>609</v>
      </c>
      <c r="G9" s="16" t="s">
        <v>684</v>
      </c>
      <c r="H9" s="58">
        <v>13</v>
      </c>
      <c r="I9" s="59" t="s">
        <v>687</v>
      </c>
      <c r="J9" s="7" t="s">
        <v>19</v>
      </c>
      <c r="K9" s="67" t="str">
        <f t="shared" si="2"/>
        <v>O13</v>
      </c>
      <c r="L9" s="98">
        <f t="shared" si="0"/>
      </c>
      <c r="M9" s="41" t="str">
        <f t="shared" si="1"/>
        <v>001 - Gear Lever
O-13 - Indicators
Gear right</v>
      </c>
    </row>
    <row r="10" spans="1:15" ht="42.75">
      <c r="A10" s="6"/>
      <c r="B10" s="28" t="s">
        <v>439</v>
      </c>
      <c r="C10" s="28" t="s">
        <v>277</v>
      </c>
      <c r="D10" s="3" t="s">
        <v>285</v>
      </c>
      <c r="E10" s="20" t="s">
        <v>111</v>
      </c>
      <c r="F10" s="3" t="s">
        <v>609</v>
      </c>
      <c r="G10" s="16" t="s">
        <v>684</v>
      </c>
      <c r="H10" s="58">
        <v>14</v>
      </c>
      <c r="I10" s="59" t="s">
        <v>688</v>
      </c>
      <c r="J10" s="7" t="s">
        <v>19</v>
      </c>
      <c r="K10" s="67" t="str">
        <f t="shared" si="2"/>
        <v>O14</v>
      </c>
      <c r="L10" s="98">
        <f t="shared" si="0"/>
      </c>
      <c r="M10" s="41" t="str">
        <f t="shared" si="1"/>
        <v>001 - Gear Lever
O-14 - Indicators
Gear right in transit</v>
      </c>
      <c r="N10" s="41" t="s">
        <v>648</v>
      </c>
      <c r="O10" s="16"/>
    </row>
    <row r="11" spans="1:14" ht="42.75">
      <c r="A11" s="6"/>
      <c r="B11" s="28" t="s">
        <v>440</v>
      </c>
      <c r="C11" s="28" t="s">
        <v>277</v>
      </c>
      <c r="D11" s="3" t="s">
        <v>283</v>
      </c>
      <c r="E11" s="20" t="s">
        <v>112</v>
      </c>
      <c r="F11" s="3" t="s">
        <v>609</v>
      </c>
      <c r="G11" s="16" t="s">
        <v>684</v>
      </c>
      <c r="H11" s="58">
        <v>15</v>
      </c>
      <c r="I11" s="59" t="s">
        <v>689</v>
      </c>
      <c r="J11" s="7" t="s">
        <v>19</v>
      </c>
      <c r="K11" s="67" t="str">
        <f t="shared" si="2"/>
        <v>O15</v>
      </c>
      <c r="L11" s="98">
        <f t="shared" si="0"/>
      </c>
      <c r="M11" s="41" t="str">
        <f t="shared" si="1"/>
        <v>001 - Gear Lever
O-15 - Indicators
Gear left</v>
      </c>
      <c r="N11" s="41" t="s">
        <v>649</v>
      </c>
    </row>
    <row r="12" spans="1:13" ht="42.75">
      <c r="A12" s="6"/>
      <c r="B12" s="28" t="s">
        <v>296</v>
      </c>
      <c r="C12" s="28" t="s">
        <v>277</v>
      </c>
      <c r="D12" s="3" t="s">
        <v>286</v>
      </c>
      <c r="E12" s="20" t="s">
        <v>113</v>
      </c>
      <c r="F12" s="3" t="s">
        <v>609</v>
      </c>
      <c r="G12" s="16" t="s">
        <v>684</v>
      </c>
      <c r="H12" s="58">
        <v>16</v>
      </c>
      <c r="I12" s="59" t="s">
        <v>690</v>
      </c>
      <c r="J12" s="7" t="s">
        <v>19</v>
      </c>
      <c r="K12" s="67" t="str">
        <f t="shared" si="2"/>
        <v>O16</v>
      </c>
      <c r="L12" s="98">
        <f t="shared" si="0"/>
      </c>
      <c r="M12" s="41" t="str">
        <f t="shared" si="1"/>
        <v>001 - Gear Lever
O-16 - Indicators
Gear left in transit</v>
      </c>
    </row>
    <row r="13" spans="1:14" ht="44.25" thickBot="1">
      <c r="A13" s="8"/>
      <c r="B13" s="29" t="s">
        <v>278</v>
      </c>
      <c r="C13" s="29" t="s">
        <v>278</v>
      </c>
      <c r="D13" s="9" t="s">
        <v>278</v>
      </c>
      <c r="E13" s="22" t="s">
        <v>114</v>
      </c>
      <c r="F13" s="9" t="s">
        <v>609</v>
      </c>
      <c r="G13" s="17" t="s">
        <v>684</v>
      </c>
      <c r="H13" s="60" t="s">
        <v>611</v>
      </c>
      <c r="I13" s="61" t="s">
        <v>669</v>
      </c>
      <c r="J13" s="10" t="s">
        <v>10</v>
      </c>
      <c r="K13" s="67" t="str">
        <f t="shared" si="2"/>
        <v>M9999</v>
      </c>
      <c r="L13" s="98" t="str">
        <f t="shared" si="0"/>
        <v>Doppelt</v>
      </c>
      <c r="M13" s="41" t="str">
        <f t="shared" si="1"/>
        <v>001 - Gear Lever
M-GND
Masse LED Gear</v>
      </c>
      <c r="N13" s="36"/>
    </row>
    <row r="14" spans="1:14" ht="43.5">
      <c r="A14" s="34" t="s">
        <v>437</v>
      </c>
      <c r="B14" s="27" t="s">
        <v>441</v>
      </c>
      <c r="C14" s="27" t="s">
        <v>276</v>
      </c>
      <c r="D14" s="4" t="s">
        <v>287</v>
      </c>
      <c r="E14" s="21" t="s">
        <v>103</v>
      </c>
      <c r="F14" s="4" t="s">
        <v>614</v>
      </c>
      <c r="G14" s="15"/>
      <c r="H14" s="56" t="s">
        <v>629</v>
      </c>
      <c r="I14" s="57" t="s">
        <v>629</v>
      </c>
      <c r="J14" s="5" t="s">
        <v>61</v>
      </c>
      <c r="K14" s="67" t="str">
        <f t="shared" si="2"/>
        <v>SServo 1</v>
      </c>
      <c r="L14" s="98">
        <f t="shared" si="0"/>
      </c>
      <c r="M14" s="41" t="str">
        <f>IF(D14="-",$A$14&amp;CHAR(10)&amp;J14&amp;"-"&amp;H14&amp;CHAR(10)&amp;E14,$A$14&amp;CHAR(10)&amp;J14&amp;"-"&amp;H14&amp;" - "&amp;C14&amp;CHAR(10)&amp;D14)</f>
        <v>002 - Flap Gauge
S-Servo 1 - Gauges
Flap</v>
      </c>
      <c r="N14" s="41"/>
    </row>
    <row r="15" spans="1:13" ht="43.5" thickBot="1">
      <c r="A15" s="8"/>
      <c r="B15" s="29" t="s">
        <v>442</v>
      </c>
      <c r="C15" s="29" t="s">
        <v>276</v>
      </c>
      <c r="D15" s="9" t="s">
        <v>288</v>
      </c>
      <c r="E15" s="22" t="s">
        <v>98</v>
      </c>
      <c r="F15" s="9" t="s">
        <v>614</v>
      </c>
      <c r="G15" s="17"/>
      <c r="H15" s="60" t="s">
        <v>630</v>
      </c>
      <c r="I15" s="61" t="s">
        <v>630</v>
      </c>
      <c r="J15" s="10" t="s">
        <v>61</v>
      </c>
      <c r="K15" s="67" t="str">
        <f t="shared" si="2"/>
        <v>SServo 2</v>
      </c>
      <c r="L15" s="98">
        <f t="shared" si="0"/>
      </c>
      <c r="M15" s="41" t="str">
        <f>IF(D15="-",$A$14&amp;CHAR(10)&amp;J15&amp;"-"&amp;H15&amp;CHAR(10)&amp;E15,$A$14&amp;CHAR(10)&amp;J15&amp;"-"&amp;H15&amp;" - "&amp;C15&amp;CHAR(10)&amp;D15)</f>
        <v>002 - Flap Gauge
S-Servo 2 - Gauges
Flap right</v>
      </c>
    </row>
    <row r="16" spans="1:14" ht="44.25" thickBot="1">
      <c r="A16" s="35" t="s">
        <v>639</v>
      </c>
      <c r="B16" s="30" t="s">
        <v>443</v>
      </c>
      <c r="C16" s="30" t="s">
        <v>276</v>
      </c>
      <c r="D16" s="11" t="s">
        <v>295</v>
      </c>
      <c r="E16" s="23" t="s">
        <v>115</v>
      </c>
      <c r="F16" s="11" t="s">
        <v>614</v>
      </c>
      <c r="G16" s="18"/>
      <c r="H16" s="62" t="s">
        <v>631</v>
      </c>
      <c r="I16" s="63" t="s">
        <v>631</v>
      </c>
      <c r="J16" s="12" t="s">
        <v>61</v>
      </c>
      <c r="K16" s="67" t="str">
        <f t="shared" si="2"/>
        <v>SServo 3</v>
      </c>
      <c r="L16" s="98">
        <f t="shared" si="0"/>
      </c>
      <c r="M16" s="41" t="str">
        <f>IF(D16="-",$A$16&amp;CHAR(10)&amp;J16&amp;"-"&amp;H16&amp;CHAR(10)&amp;E16,$A$16&amp;CHAR(10)&amp;J16&amp;"-"&amp;H16&amp;" - "&amp;C16&amp;CHAR(10)&amp;D16)</f>
        <v>003 - Brake Pressure
S-Servo 3 - Gauges
Brake Pressure</v>
      </c>
      <c r="N16" s="44"/>
    </row>
    <row r="17" spans="1:13" ht="43.5">
      <c r="A17" s="34" t="s">
        <v>444</v>
      </c>
      <c r="B17" s="27" t="s">
        <v>457</v>
      </c>
      <c r="C17" s="27" t="s">
        <v>277</v>
      </c>
      <c r="D17" s="4" t="s">
        <v>346</v>
      </c>
      <c r="E17" s="21" t="s">
        <v>26</v>
      </c>
      <c r="F17" s="4" t="s">
        <v>609</v>
      </c>
      <c r="G17" s="15" t="s">
        <v>684</v>
      </c>
      <c r="H17" s="56">
        <v>28</v>
      </c>
      <c r="I17" s="57" t="s">
        <v>658</v>
      </c>
      <c r="J17" s="5" t="s">
        <v>19</v>
      </c>
      <c r="K17" s="67" t="str">
        <f t="shared" si="2"/>
        <v>O28</v>
      </c>
      <c r="L17" s="98">
        <f t="shared" si="0"/>
      </c>
      <c r="M17" s="41" t="str">
        <f>IF(D17="-",$A$17&amp;CHAR(10)&amp;J17&amp;"-"&amp;H17&amp;CHAR(10)&amp;E17,$A$17&amp;CHAR(10)&amp;J17&amp;"-"&amp;H17&amp;" - "&amp;C17&amp;CHAR(10)&amp;D17)</f>
        <v>004 - Anouncer Capt
O-28 - Indicators
Below GS CP</v>
      </c>
    </row>
    <row r="18" spans="2:13" ht="42.75">
      <c r="B18" s="28" t="s">
        <v>278</v>
      </c>
      <c r="C18" s="28" t="s">
        <v>278</v>
      </c>
      <c r="D18" s="3" t="s">
        <v>278</v>
      </c>
      <c r="E18" s="20" t="s">
        <v>27</v>
      </c>
      <c r="F18" s="3" t="s">
        <v>609</v>
      </c>
      <c r="G18" s="16" t="s">
        <v>684</v>
      </c>
      <c r="H18" s="58" t="s">
        <v>611</v>
      </c>
      <c r="I18" s="59" t="s">
        <v>669</v>
      </c>
      <c r="J18" s="7" t="s">
        <v>10</v>
      </c>
      <c r="K18" s="67" t="str">
        <f t="shared" si="2"/>
        <v>M9999</v>
      </c>
      <c r="L18" s="98" t="str">
        <f t="shared" si="0"/>
        <v>Doppelt</v>
      </c>
      <c r="M18" s="41" t="str">
        <f>IF(D18="-",$A$17&amp;CHAR(10)&amp;J18&amp;"-"&amp;H18&amp;CHAR(10)&amp;E18,$A$17&amp;CHAR(10)&amp;J18&amp;"-"&amp;H18&amp;" - "&amp;C18&amp;CHAR(10)&amp;D18)</f>
        <v>004 - Anouncer Capt
M-GND
Masse Below G/S LED</v>
      </c>
    </row>
    <row r="19" spans="1:13" ht="43.5">
      <c r="A19" s="37" t="s">
        <v>624</v>
      </c>
      <c r="B19" s="28" t="s">
        <v>458</v>
      </c>
      <c r="C19" s="28" t="s">
        <v>278</v>
      </c>
      <c r="D19" s="2" t="s">
        <v>278</v>
      </c>
      <c r="E19" s="20" t="s">
        <v>28</v>
      </c>
      <c r="F19" s="3" t="s">
        <v>609</v>
      </c>
      <c r="G19" s="16" t="s">
        <v>701</v>
      </c>
      <c r="H19" s="58">
        <v>62</v>
      </c>
      <c r="I19" s="59" t="s">
        <v>824</v>
      </c>
      <c r="J19" s="7" t="s">
        <v>3</v>
      </c>
      <c r="K19" s="67" t="str">
        <f t="shared" si="2"/>
        <v>I62</v>
      </c>
      <c r="L19" s="98">
        <f t="shared" si="0"/>
      </c>
      <c r="M19" s="41" t="str">
        <f>IF(D19="-",$A$17&amp;CHAR(10)&amp;J19&amp;"-"&amp;H19&amp;CHAR(10)&amp;E19,$A$17&amp;CHAR(10)&amp;J19&amp;"-"&amp;H19&amp;" - "&amp;C19&amp;CHAR(10)&amp;D19)</f>
        <v>004 - Anouncer Capt
I-62
Below G/S P.Inhibit</v>
      </c>
    </row>
    <row r="20" spans="1:13" ht="43.5" thickBot="1">
      <c r="A20" s="8"/>
      <c r="B20" s="29" t="s">
        <v>278</v>
      </c>
      <c r="C20" s="29" t="s">
        <v>278</v>
      </c>
      <c r="D20" s="9" t="s">
        <v>278</v>
      </c>
      <c r="E20" s="22" t="s">
        <v>29</v>
      </c>
      <c r="F20" s="3" t="s">
        <v>609</v>
      </c>
      <c r="G20" s="16" t="s">
        <v>701</v>
      </c>
      <c r="H20" s="60" t="s">
        <v>672</v>
      </c>
      <c r="I20" s="61" t="s">
        <v>669</v>
      </c>
      <c r="J20" s="10" t="s">
        <v>10</v>
      </c>
      <c r="K20" s="67" t="str">
        <f t="shared" si="2"/>
        <v>M9999</v>
      </c>
      <c r="L20" s="98" t="str">
        <f t="shared" si="0"/>
        <v>Doppelt</v>
      </c>
      <c r="M20" s="41" t="str">
        <f>IF(D20="-",$A$17&amp;CHAR(10)&amp;J20&amp;"-"&amp;H20&amp;CHAR(10)&amp;E20,$A$17&amp;CHAR(10)&amp;J20&amp;"-"&amp;H20&amp;" - "&amp;C20&amp;CHAR(10)&amp;D20)</f>
        <v>004 - Anouncer Capt
M-GND8
Masse Below G/S P.Inhibit</v>
      </c>
    </row>
    <row r="21" spans="1:13" ht="43.5">
      <c r="A21" s="34" t="s">
        <v>445</v>
      </c>
      <c r="B21" s="27" t="s">
        <v>459</v>
      </c>
      <c r="C21" s="27" t="s">
        <v>278</v>
      </c>
      <c r="D21" s="4" t="s">
        <v>278</v>
      </c>
      <c r="E21" s="21" t="s">
        <v>23</v>
      </c>
      <c r="F21" s="4" t="s">
        <v>609</v>
      </c>
      <c r="G21" s="53" t="s">
        <v>701</v>
      </c>
      <c r="H21" s="56">
        <v>68</v>
      </c>
      <c r="I21" s="57" t="s">
        <v>825</v>
      </c>
      <c r="J21" s="5" t="s">
        <v>3</v>
      </c>
      <c r="K21" s="67" t="str">
        <f t="shared" si="2"/>
        <v>I68</v>
      </c>
      <c r="L21" s="98">
        <f t="shared" si="0"/>
      </c>
      <c r="M21" s="41" t="str">
        <f>IF(D21="-",$A$21&amp;CHAR(10)&amp;J21&amp;"-"&amp;H21&amp;CHAR(10)&amp;E21,$A$21&amp;CHAR(10)&amp;J21&amp;"-"&amp;H21&amp;" - "&amp;C21&amp;CHAR(10)&amp;D21)</f>
        <v>005 - Nose Wheel Steering
I-68
Alt</v>
      </c>
    </row>
    <row r="22" spans="1:13" ht="43.5">
      <c r="A22" s="42" t="s">
        <v>87</v>
      </c>
      <c r="B22" s="28" t="s">
        <v>460</v>
      </c>
      <c r="C22" s="28" t="s">
        <v>278</v>
      </c>
      <c r="D22" s="3" t="s">
        <v>278</v>
      </c>
      <c r="E22" s="20" t="s">
        <v>24</v>
      </c>
      <c r="F22" s="3" t="s">
        <v>609</v>
      </c>
      <c r="G22" s="54" t="s">
        <v>701</v>
      </c>
      <c r="H22" s="58">
        <v>69</v>
      </c>
      <c r="I22" s="59" t="s">
        <v>826</v>
      </c>
      <c r="J22" s="7" t="s">
        <v>3</v>
      </c>
      <c r="K22" s="67" t="str">
        <f t="shared" si="2"/>
        <v>I69</v>
      </c>
      <c r="L22" s="98">
        <f t="shared" si="0"/>
      </c>
      <c r="M22" s="41" t="str">
        <f>IF(D22="-",$A$21&amp;CHAR(10)&amp;J22&amp;"-"&amp;H22&amp;CHAR(10)&amp;E22,$A$21&amp;CHAR(10)&amp;J22&amp;"-"&amp;H22&amp;" - "&amp;C22&amp;CHAR(10)&amp;D22)</f>
        <v>005 - Nose Wheel Steering
I-69
Norm</v>
      </c>
    </row>
    <row r="23" spans="1:13" ht="43.5" thickBot="1">
      <c r="A23" s="8"/>
      <c r="B23" s="29" t="s">
        <v>278</v>
      </c>
      <c r="C23" s="29" t="s">
        <v>278</v>
      </c>
      <c r="D23" s="9" t="s">
        <v>278</v>
      </c>
      <c r="E23" s="22" t="s">
        <v>25</v>
      </c>
      <c r="F23" s="3" t="s">
        <v>609</v>
      </c>
      <c r="G23" s="16" t="s">
        <v>701</v>
      </c>
      <c r="H23" s="60" t="s">
        <v>672</v>
      </c>
      <c r="I23" s="61" t="s">
        <v>669</v>
      </c>
      <c r="J23" s="10" t="s">
        <v>10</v>
      </c>
      <c r="K23" s="67" t="str">
        <f t="shared" si="2"/>
        <v>M9999</v>
      </c>
      <c r="L23" s="98" t="str">
        <f t="shared" si="0"/>
        <v>Doppelt</v>
      </c>
      <c r="M23" s="41" t="str">
        <f>IF(D23="-",$A$21&amp;CHAR(10)&amp;J23&amp;"-"&amp;H23&amp;CHAR(10)&amp;E23,$A$21&amp;CHAR(10)&amp;J23&amp;"-"&amp;H23&amp;" - "&amp;C23&amp;CHAR(10)&amp;D23)</f>
        <v>005 - Nose Wheel Steering
M-GND8
Masse Alt + Norm</v>
      </c>
    </row>
    <row r="24" spans="1:13" ht="43.5">
      <c r="A24" s="34" t="s">
        <v>446</v>
      </c>
      <c r="B24" s="27" t="s">
        <v>461</v>
      </c>
      <c r="C24" s="27" t="s">
        <v>275</v>
      </c>
      <c r="D24" s="4" t="s">
        <v>331</v>
      </c>
      <c r="E24" s="21" t="s">
        <v>30</v>
      </c>
      <c r="F24" s="4" t="s">
        <v>609</v>
      </c>
      <c r="G24" s="16" t="s">
        <v>701</v>
      </c>
      <c r="H24" s="56">
        <v>63</v>
      </c>
      <c r="I24" s="56">
        <v>63</v>
      </c>
      <c r="J24" s="5" t="s">
        <v>3</v>
      </c>
      <c r="K24" s="67" t="str">
        <f t="shared" si="2"/>
        <v>I63</v>
      </c>
      <c r="L24" s="98">
        <f t="shared" si="0"/>
      </c>
      <c r="M24" s="41" t="str">
        <f aca="true" t="shared" si="3" ref="M24:M33">IF(D24="-",$A$24&amp;CHAR(10)&amp;J24&amp;"-"&amp;H24&amp;CHAR(10)&amp;E24,$A$24&amp;CHAR(10)&amp;J24&amp;"-"&amp;H24&amp;" - "&amp;C24&amp;CHAR(10)&amp;D24)</f>
        <v>006 - DUs Capt
I-63 - Switches
Main Panel DUs Capt Norm</v>
      </c>
    </row>
    <row r="25" spans="1:13" ht="42.75">
      <c r="A25" s="6"/>
      <c r="B25" s="28" t="s">
        <v>462</v>
      </c>
      <c r="C25" s="28" t="s">
        <v>275</v>
      </c>
      <c r="D25" s="3" t="s">
        <v>330</v>
      </c>
      <c r="E25" s="20" t="s">
        <v>31</v>
      </c>
      <c r="F25" s="3" t="s">
        <v>609</v>
      </c>
      <c r="G25" s="16" t="s">
        <v>701</v>
      </c>
      <c r="H25" s="58">
        <v>64</v>
      </c>
      <c r="I25" s="58">
        <v>64</v>
      </c>
      <c r="J25" s="7" t="s">
        <v>3</v>
      </c>
      <c r="K25" s="67" t="str">
        <f t="shared" si="2"/>
        <v>I64</v>
      </c>
      <c r="L25" s="98">
        <f t="shared" si="0"/>
      </c>
      <c r="M25" s="41" t="str">
        <f t="shared" si="3"/>
        <v>006 - DUs Capt
I-64 - Switches
Main Panel DUs Capt PFD</v>
      </c>
    </row>
    <row r="26" spans="1:13" ht="42.75">
      <c r="A26" s="6"/>
      <c r="B26" s="28" t="s">
        <v>463</v>
      </c>
      <c r="C26" s="28" t="s">
        <v>275</v>
      </c>
      <c r="D26" s="3" t="s">
        <v>332</v>
      </c>
      <c r="E26" s="20" t="s">
        <v>32</v>
      </c>
      <c r="F26" s="3" t="s">
        <v>609</v>
      </c>
      <c r="G26" s="16" t="s">
        <v>701</v>
      </c>
      <c r="H26" s="58">
        <v>65</v>
      </c>
      <c r="I26" s="58">
        <v>65</v>
      </c>
      <c r="J26" s="7" t="s">
        <v>3</v>
      </c>
      <c r="K26" s="67" t="str">
        <f t="shared" si="2"/>
        <v>I65</v>
      </c>
      <c r="L26" s="98">
        <f t="shared" si="0"/>
      </c>
      <c r="M26" s="41" t="str">
        <f t="shared" si="3"/>
        <v>006 - DUs Capt
I-65 - Switches
Main Panel Dus Capt Eng Pri</v>
      </c>
    </row>
    <row r="27" spans="1:13" ht="42.75">
      <c r="A27" s="6"/>
      <c r="B27" s="28" t="s">
        <v>464</v>
      </c>
      <c r="C27" s="28" t="s">
        <v>275</v>
      </c>
      <c r="D27" s="3" t="s">
        <v>333</v>
      </c>
      <c r="E27" s="20" t="s">
        <v>33</v>
      </c>
      <c r="F27" s="3" t="s">
        <v>609</v>
      </c>
      <c r="G27" s="16" t="s">
        <v>701</v>
      </c>
      <c r="H27" s="58">
        <v>66</v>
      </c>
      <c r="I27" s="58">
        <v>66</v>
      </c>
      <c r="J27" s="7" t="s">
        <v>3</v>
      </c>
      <c r="K27" s="67" t="str">
        <f t="shared" si="2"/>
        <v>I66</v>
      </c>
      <c r="L27" s="98">
        <f t="shared" si="0"/>
      </c>
      <c r="M27" s="41" t="str">
        <f t="shared" si="3"/>
        <v>006 - DUs Capt
I-66 - Switches
Main Panel DUs Capt Outbd PFD</v>
      </c>
    </row>
    <row r="28" spans="1:13" ht="42.75">
      <c r="A28" s="6"/>
      <c r="B28" s="28" t="s">
        <v>465</v>
      </c>
      <c r="C28" s="28" t="s">
        <v>275</v>
      </c>
      <c r="D28" s="3" t="s">
        <v>334</v>
      </c>
      <c r="E28" s="20" t="s">
        <v>34</v>
      </c>
      <c r="F28" s="3" t="s">
        <v>609</v>
      </c>
      <c r="G28" s="16" t="s">
        <v>701</v>
      </c>
      <c r="H28" s="58">
        <v>67</v>
      </c>
      <c r="I28" s="58">
        <v>67</v>
      </c>
      <c r="J28" s="7" t="s">
        <v>3</v>
      </c>
      <c r="K28" s="67" t="str">
        <f t="shared" si="2"/>
        <v>I67</v>
      </c>
      <c r="L28" s="98">
        <f t="shared" si="0"/>
      </c>
      <c r="M28" s="41" t="str">
        <f t="shared" si="3"/>
        <v>006 - DUs Capt
I-67 - Switches
Main Panel DUs Capt MFD</v>
      </c>
    </row>
    <row r="29" spans="1:13" ht="42.75">
      <c r="A29" s="6"/>
      <c r="B29" s="28" t="s">
        <v>278</v>
      </c>
      <c r="C29" s="28" t="s">
        <v>278</v>
      </c>
      <c r="D29" s="3" t="s">
        <v>278</v>
      </c>
      <c r="E29" s="20" t="s">
        <v>35</v>
      </c>
      <c r="F29" s="3" t="s">
        <v>609</v>
      </c>
      <c r="G29" s="16" t="s">
        <v>701</v>
      </c>
      <c r="H29" s="58" t="s">
        <v>672</v>
      </c>
      <c r="I29" s="59" t="s">
        <v>669</v>
      </c>
      <c r="J29" s="7" t="s">
        <v>10</v>
      </c>
      <c r="K29" s="67" t="str">
        <f t="shared" si="2"/>
        <v>M9999</v>
      </c>
      <c r="L29" s="98" t="str">
        <f t="shared" si="0"/>
        <v>Doppelt</v>
      </c>
      <c r="M29" s="41" t="str">
        <f t="shared" si="3"/>
        <v>006 - DUs Capt
M-GND8
Masse MIP DU</v>
      </c>
    </row>
    <row r="30" spans="1:13" ht="42.75">
      <c r="A30" s="6"/>
      <c r="B30" s="28" t="s">
        <v>466</v>
      </c>
      <c r="C30" s="28" t="s">
        <v>275</v>
      </c>
      <c r="D30" s="3" t="s">
        <v>335</v>
      </c>
      <c r="E30" s="20" t="s">
        <v>36</v>
      </c>
      <c r="F30" s="3" t="s">
        <v>609</v>
      </c>
      <c r="G30" s="16" t="s">
        <v>701</v>
      </c>
      <c r="H30" s="58">
        <v>59</v>
      </c>
      <c r="I30" s="59" t="s">
        <v>821</v>
      </c>
      <c r="J30" s="7" t="s">
        <v>3</v>
      </c>
      <c r="K30" s="67" t="str">
        <f t="shared" si="2"/>
        <v>I59</v>
      </c>
      <c r="L30" s="98">
        <f t="shared" si="0"/>
      </c>
      <c r="M30" s="41" t="str">
        <f t="shared" si="3"/>
        <v>006 - DUs Capt
I-59 - Switches
Lower Du Capt Eng Pri</v>
      </c>
    </row>
    <row r="31" spans="1:13" ht="42.75">
      <c r="A31" s="6"/>
      <c r="B31" s="28" t="s">
        <v>467</v>
      </c>
      <c r="C31" s="28" t="s">
        <v>275</v>
      </c>
      <c r="D31" s="3" t="s">
        <v>336</v>
      </c>
      <c r="E31" s="20" t="s">
        <v>37</v>
      </c>
      <c r="F31" s="3" t="s">
        <v>609</v>
      </c>
      <c r="G31" s="16" t="s">
        <v>701</v>
      </c>
      <c r="H31" s="58">
        <v>60</v>
      </c>
      <c r="I31" s="59" t="s">
        <v>822</v>
      </c>
      <c r="J31" s="7" t="s">
        <v>3</v>
      </c>
      <c r="K31" s="67" t="str">
        <f t="shared" si="2"/>
        <v>I60</v>
      </c>
      <c r="L31" s="98">
        <f t="shared" si="0"/>
      </c>
      <c r="M31" s="41" t="str">
        <f t="shared" si="3"/>
        <v>006 - DUs Capt
I-60 - Switches
Lower Du Capt Norm</v>
      </c>
    </row>
    <row r="32" spans="1:13" ht="42.75">
      <c r="A32" s="6"/>
      <c r="B32" s="28" t="s">
        <v>468</v>
      </c>
      <c r="C32" s="28" t="s">
        <v>275</v>
      </c>
      <c r="D32" s="3" t="s">
        <v>337</v>
      </c>
      <c r="E32" s="20" t="s">
        <v>38</v>
      </c>
      <c r="F32" s="3" t="s">
        <v>609</v>
      </c>
      <c r="G32" s="16" t="s">
        <v>701</v>
      </c>
      <c r="H32" s="58">
        <v>61</v>
      </c>
      <c r="I32" s="59" t="s">
        <v>823</v>
      </c>
      <c r="J32" s="7" t="s">
        <v>3</v>
      </c>
      <c r="K32" s="67" t="str">
        <f t="shared" si="2"/>
        <v>I61</v>
      </c>
      <c r="L32" s="98">
        <f t="shared" si="0"/>
      </c>
      <c r="M32" s="41" t="str">
        <f t="shared" si="3"/>
        <v>006 - DUs Capt
I-61 - Switches
Lower Du Capt ND</v>
      </c>
    </row>
    <row r="33" spans="1:13" ht="43.5" thickBot="1">
      <c r="A33" s="8"/>
      <c r="B33" s="29" t="s">
        <v>278</v>
      </c>
      <c r="C33" s="29" t="s">
        <v>278</v>
      </c>
      <c r="D33" s="9" t="s">
        <v>278</v>
      </c>
      <c r="E33" s="22" t="s">
        <v>39</v>
      </c>
      <c r="F33" s="9" t="s">
        <v>609</v>
      </c>
      <c r="G33" s="17" t="s">
        <v>701</v>
      </c>
      <c r="H33" s="60" t="s">
        <v>670</v>
      </c>
      <c r="I33" s="61" t="s">
        <v>669</v>
      </c>
      <c r="J33" s="10" t="s">
        <v>10</v>
      </c>
      <c r="K33" s="67" t="str">
        <f t="shared" si="2"/>
        <v>M9999</v>
      </c>
      <c r="L33" s="98" t="str">
        <f t="shared" si="0"/>
        <v>Doppelt</v>
      </c>
      <c r="M33" s="41" t="str">
        <f t="shared" si="3"/>
        <v>006 - DUs Capt
M-GND7
Masse LOWER DU</v>
      </c>
    </row>
    <row r="34" spans="1:13" ht="43.5">
      <c r="A34" s="34" t="s">
        <v>447</v>
      </c>
      <c r="B34" s="27" t="s">
        <v>469</v>
      </c>
      <c r="C34" s="27" t="s">
        <v>275</v>
      </c>
      <c r="D34" s="4" t="s">
        <v>312</v>
      </c>
      <c r="E34" s="21" t="s">
        <v>40</v>
      </c>
      <c r="F34" s="3" t="s">
        <v>609</v>
      </c>
      <c r="G34" s="16" t="s">
        <v>701</v>
      </c>
      <c r="H34" s="56">
        <v>54</v>
      </c>
      <c r="I34" s="57" t="s">
        <v>816</v>
      </c>
      <c r="J34" s="5" t="s">
        <v>3</v>
      </c>
      <c r="K34" s="67" t="str">
        <f t="shared" si="2"/>
        <v>I54</v>
      </c>
      <c r="L34" s="98">
        <f t="shared" si="0"/>
      </c>
      <c r="M34" s="41" t="str">
        <f aca="true" t="shared" si="4" ref="M34:M57">IF(D34="-",$A$34&amp;CHAR(10)&amp;J34&amp;"-"&amp;H34&amp;CHAR(10)&amp;E34,$A$34&amp;CHAR(10)&amp;J34&amp;"-"&amp;H34&amp;" - "&amp;C34&amp;CHAR(10)&amp;D34)</f>
        <v>007 - A/P A/T FMC Capt
I-54 - Switches
ASA A/T reset Capt Pushed</v>
      </c>
    </row>
    <row r="35" spans="1:13" ht="42.75">
      <c r="A35" s="6" t="s">
        <v>297</v>
      </c>
      <c r="B35" s="28" t="s">
        <v>470</v>
      </c>
      <c r="C35" s="28" t="s">
        <v>275</v>
      </c>
      <c r="D35" s="3" t="s">
        <v>313</v>
      </c>
      <c r="E35" s="20" t="s">
        <v>41</v>
      </c>
      <c r="F35" s="3" t="s">
        <v>609</v>
      </c>
      <c r="G35" s="16" t="s">
        <v>701</v>
      </c>
      <c r="H35" s="58">
        <v>55</v>
      </c>
      <c r="I35" s="59" t="s">
        <v>817</v>
      </c>
      <c r="J35" s="7" t="s">
        <v>3</v>
      </c>
      <c r="K35" s="67" t="str">
        <f t="shared" si="2"/>
        <v>I55</v>
      </c>
      <c r="L35" s="98">
        <f t="shared" si="0"/>
      </c>
      <c r="M35" s="41" t="str">
        <f t="shared" si="4"/>
        <v>007 - A/P A/T FMC Capt
I-55 - Switches
ASA FMC reset Capt Pushed</v>
      </c>
    </row>
    <row r="36" spans="1:13" ht="42.75">
      <c r="A36" s="6"/>
      <c r="B36" s="28" t="s">
        <v>471</v>
      </c>
      <c r="C36" s="28" t="s">
        <v>275</v>
      </c>
      <c r="D36" s="3" t="s">
        <v>314</v>
      </c>
      <c r="E36" s="20" t="s">
        <v>42</v>
      </c>
      <c r="F36" s="3" t="s">
        <v>609</v>
      </c>
      <c r="G36" s="16" t="s">
        <v>701</v>
      </c>
      <c r="H36" s="58">
        <v>56</v>
      </c>
      <c r="I36" s="59" t="s">
        <v>818</v>
      </c>
      <c r="J36" s="7" t="s">
        <v>3</v>
      </c>
      <c r="K36" s="67" t="str">
        <f t="shared" si="2"/>
        <v>I56</v>
      </c>
      <c r="L36" s="98">
        <f t="shared" si="0"/>
      </c>
      <c r="M36" s="41" t="str">
        <f t="shared" si="4"/>
        <v>007 - A/P A/T FMC Capt
I-56 - Switches
ASA A/P reset Capt Pushed</v>
      </c>
    </row>
    <row r="37" spans="1:13" ht="42.75">
      <c r="A37" s="6"/>
      <c r="B37" s="28" t="s">
        <v>278</v>
      </c>
      <c r="C37" s="28" t="s">
        <v>278</v>
      </c>
      <c r="D37" s="3" t="s">
        <v>278</v>
      </c>
      <c r="E37" s="20" t="s">
        <v>43</v>
      </c>
      <c r="F37" s="3" t="s">
        <v>609</v>
      </c>
      <c r="G37" s="16" t="s">
        <v>701</v>
      </c>
      <c r="H37" s="58" t="s">
        <v>670</v>
      </c>
      <c r="I37" s="59" t="s">
        <v>669</v>
      </c>
      <c r="J37" s="7" t="s">
        <v>10</v>
      </c>
      <c r="K37" s="67" t="str">
        <f t="shared" si="2"/>
        <v>M9999</v>
      </c>
      <c r="L37" s="98" t="str">
        <f t="shared" si="0"/>
        <v>Doppelt</v>
      </c>
      <c r="M37" s="41" t="str">
        <f t="shared" si="4"/>
        <v>007 - A/P A/T FMC Capt
M-GND7
Masse A/P A/T FMC Switch</v>
      </c>
    </row>
    <row r="38" spans="1:13" ht="42.75">
      <c r="A38" s="6"/>
      <c r="B38" s="28" t="s">
        <v>472</v>
      </c>
      <c r="C38" s="28" t="s">
        <v>275</v>
      </c>
      <c r="D38" s="3" t="s">
        <v>315</v>
      </c>
      <c r="E38" s="20" t="s">
        <v>45</v>
      </c>
      <c r="F38" s="3" t="s">
        <v>609</v>
      </c>
      <c r="G38" s="16" t="s">
        <v>701</v>
      </c>
      <c r="H38" s="58">
        <v>57</v>
      </c>
      <c r="I38" s="59" t="s">
        <v>819</v>
      </c>
      <c r="J38" s="7" t="s">
        <v>3</v>
      </c>
      <c r="K38" s="67" t="str">
        <f t="shared" si="2"/>
        <v>I57</v>
      </c>
      <c r="L38" s="98">
        <f t="shared" si="0"/>
      </c>
      <c r="M38" s="41" t="str">
        <f t="shared" si="4"/>
        <v>007 - A/P A/T FMC Capt
I-57 - Switches
ASA Test Capt 1</v>
      </c>
    </row>
    <row r="39" spans="1:13" ht="42.75">
      <c r="A39" s="6"/>
      <c r="B39" s="28" t="s">
        <v>473</v>
      </c>
      <c r="C39" s="28" t="s">
        <v>275</v>
      </c>
      <c r="D39" s="3" t="s">
        <v>316</v>
      </c>
      <c r="E39" s="20" t="s">
        <v>44</v>
      </c>
      <c r="F39" s="3" t="s">
        <v>609</v>
      </c>
      <c r="G39" s="16" t="s">
        <v>701</v>
      </c>
      <c r="H39" s="58">
        <v>58</v>
      </c>
      <c r="I39" s="59" t="s">
        <v>820</v>
      </c>
      <c r="J39" s="7" t="s">
        <v>3</v>
      </c>
      <c r="K39" s="67" t="str">
        <f t="shared" si="2"/>
        <v>I58</v>
      </c>
      <c r="L39" s="98">
        <f t="shared" si="0"/>
      </c>
      <c r="M39" s="41" t="str">
        <f t="shared" si="4"/>
        <v>007 - A/P A/T FMC Capt
I-58 - Switches
ASA Test Capt 2</v>
      </c>
    </row>
    <row r="40" spans="1:13" ht="42.75">
      <c r="A40" s="6"/>
      <c r="B40" s="28" t="s">
        <v>278</v>
      </c>
      <c r="C40" s="28" t="s">
        <v>278</v>
      </c>
      <c r="D40" s="3" t="s">
        <v>278</v>
      </c>
      <c r="E40" s="20" t="s">
        <v>46</v>
      </c>
      <c r="F40" s="3" t="s">
        <v>609</v>
      </c>
      <c r="G40" s="16" t="s">
        <v>701</v>
      </c>
      <c r="H40" s="58" t="s">
        <v>670</v>
      </c>
      <c r="I40" s="59" t="s">
        <v>669</v>
      </c>
      <c r="J40" s="7" t="s">
        <v>10</v>
      </c>
      <c r="K40" s="67" t="str">
        <f t="shared" si="2"/>
        <v>M9999</v>
      </c>
      <c r="L40" s="98" t="str">
        <f t="shared" si="0"/>
        <v>Doppelt</v>
      </c>
      <c r="M40" s="41" t="str">
        <f t="shared" si="4"/>
        <v>007 - A/P A/T FMC Capt
M-GND7
Masse Test 1+2 Switch</v>
      </c>
    </row>
    <row r="41" spans="1:13" ht="42.75">
      <c r="A41" s="6"/>
      <c r="B41" s="28" t="s">
        <v>474</v>
      </c>
      <c r="C41" s="28" t="s">
        <v>275</v>
      </c>
      <c r="D41" s="3" t="s">
        <v>317</v>
      </c>
      <c r="E41" s="20" t="s">
        <v>47</v>
      </c>
      <c r="F41" s="3" t="s">
        <v>609</v>
      </c>
      <c r="G41" s="16" t="s">
        <v>701</v>
      </c>
      <c r="H41" s="58">
        <v>52</v>
      </c>
      <c r="I41" s="59" t="s">
        <v>814</v>
      </c>
      <c r="J41" s="7" t="s">
        <v>3</v>
      </c>
      <c r="K41" s="67" t="str">
        <f t="shared" si="2"/>
        <v>I52</v>
      </c>
      <c r="L41" s="98">
        <f t="shared" si="0"/>
      </c>
      <c r="M41" s="41" t="str">
        <f t="shared" si="4"/>
        <v>007 - A/P A/T FMC Capt
I-52 - Switches
Light Test Test</v>
      </c>
    </row>
    <row r="42" spans="1:13" ht="42.75">
      <c r="A42" s="6"/>
      <c r="B42" s="28" t="s">
        <v>475</v>
      </c>
      <c r="C42" s="28" t="s">
        <v>275</v>
      </c>
      <c r="D42" s="3" t="s">
        <v>318</v>
      </c>
      <c r="E42" s="20" t="s">
        <v>48</v>
      </c>
      <c r="F42" s="3" t="s">
        <v>609</v>
      </c>
      <c r="G42" s="16" t="s">
        <v>701</v>
      </c>
      <c r="H42" s="58">
        <v>53</v>
      </c>
      <c r="I42" s="59" t="s">
        <v>815</v>
      </c>
      <c r="J42" s="7" t="s">
        <v>3</v>
      </c>
      <c r="K42" s="67" t="str">
        <f t="shared" si="2"/>
        <v>I53</v>
      </c>
      <c r="L42" s="98">
        <f t="shared" si="0"/>
      </c>
      <c r="M42" s="41" t="str">
        <f t="shared" si="4"/>
        <v>007 - A/P A/T FMC Capt
I-53 - Switches
Light Test Dim</v>
      </c>
    </row>
    <row r="43" spans="1:13" ht="42.75">
      <c r="A43" s="6"/>
      <c r="B43" s="28" t="s">
        <v>476</v>
      </c>
      <c r="C43" s="28" t="s">
        <v>275</v>
      </c>
      <c r="D43" s="3" t="s">
        <v>319</v>
      </c>
      <c r="E43" s="20" t="s">
        <v>320</v>
      </c>
      <c r="F43" s="3" t="s">
        <v>278</v>
      </c>
      <c r="G43" s="16" t="s">
        <v>278</v>
      </c>
      <c r="H43" s="58" t="s">
        <v>278</v>
      </c>
      <c r="I43" s="59" t="s">
        <v>278</v>
      </c>
      <c r="J43" s="7" t="s">
        <v>278</v>
      </c>
      <c r="K43" s="67" t="str">
        <f t="shared" si="2"/>
        <v>--</v>
      </c>
      <c r="L43" s="98">
        <f t="shared" si="0"/>
      </c>
      <c r="M43" s="41" t="str">
        <f t="shared" si="4"/>
        <v>007 - A/P A/T FMC Capt
--- - Switches
Light Test Brt</v>
      </c>
    </row>
    <row r="44" spans="1:13" ht="42.75">
      <c r="A44" s="6"/>
      <c r="B44" s="28" t="s">
        <v>278</v>
      </c>
      <c r="C44" s="28" t="s">
        <v>278</v>
      </c>
      <c r="D44" s="3" t="s">
        <v>278</v>
      </c>
      <c r="E44" s="20" t="s">
        <v>49</v>
      </c>
      <c r="F44" s="3" t="s">
        <v>609</v>
      </c>
      <c r="G44" s="16" t="s">
        <v>701</v>
      </c>
      <c r="H44" s="58" t="s">
        <v>619</v>
      </c>
      <c r="I44" s="59" t="s">
        <v>669</v>
      </c>
      <c r="J44" s="7" t="s">
        <v>10</v>
      </c>
      <c r="K44" s="67" t="str">
        <f t="shared" si="2"/>
        <v>M9999</v>
      </c>
      <c r="L44" s="98" t="str">
        <f t="shared" si="0"/>
        <v>Doppelt</v>
      </c>
      <c r="M44" s="41" t="str">
        <f t="shared" si="4"/>
        <v>007 - A/P A/T FMC Capt
M-GND6
Masse Light Test Test Dim </v>
      </c>
    </row>
    <row r="45" spans="1:13" ht="42.75">
      <c r="A45" s="6"/>
      <c r="B45" s="28" t="s">
        <v>477</v>
      </c>
      <c r="C45" s="28" t="s">
        <v>277</v>
      </c>
      <c r="D45" s="3" t="s">
        <v>321</v>
      </c>
      <c r="E45" s="20" t="s">
        <v>50</v>
      </c>
      <c r="F45" s="3" t="s">
        <v>609</v>
      </c>
      <c r="G45" s="16" t="s">
        <v>684</v>
      </c>
      <c r="H45" s="58">
        <v>29</v>
      </c>
      <c r="I45" s="59" t="s">
        <v>659</v>
      </c>
      <c r="J45" s="7" t="s">
        <v>19</v>
      </c>
      <c r="K45" s="67" t="str">
        <f t="shared" si="2"/>
        <v>O29</v>
      </c>
      <c r="L45" s="98">
        <f t="shared" si="0"/>
      </c>
      <c r="M45" s="41" t="str">
        <f t="shared" si="4"/>
        <v>007 - A/P A/T FMC Capt
O-29 - Indicators
ASA A/P Red Capt</v>
      </c>
    </row>
    <row r="46" spans="1:13" ht="42.75">
      <c r="A46" s="6"/>
      <c r="B46" s="28" t="s">
        <v>478</v>
      </c>
      <c r="C46" s="28" t="s">
        <v>277</v>
      </c>
      <c r="D46" s="3" t="s">
        <v>322</v>
      </c>
      <c r="E46" s="20" t="s">
        <v>51</v>
      </c>
      <c r="F46" s="3" t="s">
        <v>609</v>
      </c>
      <c r="G46" s="16" t="s">
        <v>684</v>
      </c>
      <c r="H46" s="58">
        <v>30</v>
      </c>
      <c r="I46" s="59" t="s">
        <v>660</v>
      </c>
      <c r="J46" s="7" t="s">
        <v>19</v>
      </c>
      <c r="K46" s="67" t="str">
        <f t="shared" si="2"/>
        <v>O30</v>
      </c>
      <c r="L46" s="98">
        <f t="shared" si="0"/>
      </c>
      <c r="M46" s="41" t="str">
        <f t="shared" si="4"/>
        <v>007 - A/P A/T FMC Capt
O-30 - Indicators
ASA A/T Red Capt</v>
      </c>
    </row>
    <row r="47" spans="1:13" ht="42.75">
      <c r="A47" s="6"/>
      <c r="B47" s="28" t="s">
        <v>278</v>
      </c>
      <c r="C47" s="28" t="s">
        <v>278</v>
      </c>
      <c r="D47" s="3" t="s">
        <v>278</v>
      </c>
      <c r="E47" s="20" t="s">
        <v>52</v>
      </c>
      <c r="F47" s="3" t="s">
        <v>609</v>
      </c>
      <c r="G47" s="16" t="s">
        <v>684</v>
      </c>
      <c r="H47" s="58" t="s">
        <v>611</v>
      </c>
      <c r="I47" s="59" t="s">
        <v>669</v>
      </c>
      <c r="J47" s="7" t="s">
        <v>10</v>
      </c>
      <c r="K47" s="67" t="str">
        <f t="shared" si="2"/>
        <v>M9999</v>
      </c>
      <c r="L47" s="98" t="str">
        <f t="shared" si="0"/>
        <v>Doppelt</v>
      </c>
      <c r="M47" s="41" t="str">
        <f t="shared" si="4"/>
        <v>007 - A/P A/T FMC Capt
M-GND
Masse LED rot</v>
      </c>
    </row>
    <row r="48" spans="1:13" ht="42.75">
      <c r="A48" s="6"/>
      <c r="B48" s="28" t="s">
        <v>479</v>
      </c>
      <c r="C48" s="28" t="s">
        <v>277</v>
      </c>
      <c r="D48" s="3" t="s">
        <v>323</v>
      </c>
      <c r="E48" s="20" t="s">
        <v>53</v>
      </c>
      <c r="F48" s="3" t="s">
        <v>609</v>
      </c>
      <c r="G48" s="16" t="s">
        <v>684</v>
      </c>
      <c r="H48" s="58">
        <v>31</v>
      </c>
      <c r="I48" s="59" t="s">
        <v>719</v>
      </c>
      <c r="J48" s="7" t="s">
        <v>19</v>
      </c>
      <c r="K48" s="67" t="str">
        <f t="shared" si="2"/>
        <v>O31</v>
      </c>
      <c r="L48" s="98">
        <f t="shared" si="0"/>
      </c>
      <c r="M48" s="41" t="str">
        <f t="shared" si="4"/>
        <v>007 - A/P A/T FMC Capt
O-31 - Indicators
ASA A/P Amber Capt</v>
      </c>
    </row>
    <row r="49" spans="1:13" ht="42.75">
      <c r="A49" s="6"/>
      <c r="B49" s="28" t="s">
        <v>480</v>
      </c>
      <c r="C49" s="28" t="s">
        <v>277</v>
      </c>
      <c r="D49" s="3" t="s">
        <v>324</v>
      </c>
      <c r="E49" s="20" t="s">
        <v>54</v>
      </c>
      <c r="F49" s="3" t="s">
        <v>609</v>
      </c>
      <c r="G49" s="16" t="s">
        <v>684</v>
      </c>
      <c r="H49" s="58">
        <v>32</v>
      </c>
      <c r="I49" s="59" t="s">
        <v>715</v>
      </c>
      <c r="J49" s="7" t="s">
        <v>19</v>
      </c>
      <c r="K49" s="67" t="str">
        <f t="shared" si="2"/>
        <v>O32</v>
      </c>
      <c r="L49" s="98">
        <f t="shared" si="0"/>
      </c>
      <c r="M49" s="41" t="str">
        <f t="shared" si="4"/>
        <v>007 - A/P A/T FMC Capt
O-32 - Indicators
ASA A/T Amber Capt</v>
      </c>
    </row>
    <row r="50" spans="1:13" ht="42.75">
      <c r="A50" s="6"/>
      <c r="B50" s="28" t="s">
        <v>481</v>
      </c>
      <c r="C50" s="28" t="s">
        <v>277</v>
      </c>
      <c r="D50" s="3" t="s">
        <v>325</v>
      </c>
      <c r="E50" s="20" t="s">
        <v>55</v>
      </c>
      <c r="F50" s="3" t="s">
        <v>609</v>
      </c>
      <c r="G50" s="16" t="s">
        <v>684</v>
      </c>
      <c r="H50" s="58">
        <v>33</v>
      </c>
      <c r="I50" s="59" t="s">
        <v>716</v>
      </c>
      <c r="J50" s="7" t="s">
        <v>19</v>
      </c>
      <c r="K50" s="67" t="str">
        <f t="shared" si="2"/>
        <v>O33</v>
      </c>
      <c r="L50" s="98">
        <f t="shared" si="0"/>
      </c>
      <c r="M50" s="41" t="str">
        <f t="shared" si="4"/>
        <v>007 - A/P A/T FMC Capt
O-33 - Indicators
ASA FMC Capt</v>
      </c>
    </row>
    <row r="51" spans="1:13" ht="42.75">
      <c r="A51" s="6"/>
      <c r="B51" s="28" t="s">
        <v>278</v>
      </c>
      <c r="C51" s="28" t="s">
        <v>278</v>
      </c>
      <c r="D51" s="3" t="s">
        <v>278</v>
      </c>
      <c r="E51" s="20" t="s">
        <v>56</v>
      </c>
      <c r="F51" s="3" t="s">
        <v>609</v>
      </c>
      <c r="G51" s="16" t="s">
        <v>684</v>
      </c>
      <c r="H51" s="58" t="s">
        <v>611</v>
      </c>
      <c r="I51" s="59" t="s">
        <v>669</v>
      </c>
      <c r="J51" s="7" t="s">
        <v>10</v>
      </c>
      <c r="K51" s="67" t="str">
        <f t="shared" si="2"/>
        <v>M9999</v>
      </c>
      <c r="L51" s="98" t="str">
        <f t="shared" si="0"/>
        <v>Doppelt</v>
      </c>
      <c r="M51" s="41" t="str">
        <f t="shared" si="4"/>
        <v>007 - A/P A/T FMC Capt
M-GND
Masse LED amber</v>
      </c>
    </row>
    <row r="52" spans="1:13" ht="42.75">
      <c r="A52" s="6"/>
      <c r="B52" s="28" t="s">
        <v>482</v>
      </c>
      <c r="C52" s="28" t="s">
        <v>277</v>
      </c>
      <c r="D52" s="3" t="s">
        <v>326</v>
      </c>
      <c r="E52" s="20" t="s">
        <v>57</v>
      </c>
      <c r="F52" s="3" t="s">
        <v>609</v>
      </c>
      <c r="G52" s="16" t="s">
        <v>684</v>
      </c>
      <c r="H52" s="58">
        <v>34</v>
      </c>
      <c r="I52" s="59" t="s">
        <v>717</v>
      </c>
      <c r="J52" s="7" t="s">
        <v>19</v>
      </c>
      <c r="K52" s="67" t="str">
        <f t="shared" si="2"/>
        <v>O34</v>
      </c>
      <c r="L52" s="98">
        <f t="shared" si="0"/>
      </c>
      <c r="M52" s="41" t="str">
        <f t="shared" si="4"/>
        <v>007 - A/P A/T FMC Capt
O-34 - Indicators
Speed brake do not arm</v>
      </c>
    </row>
    <row r="53" spans="1:13" ht="42.75">
      <c r="A53" s="6"/>
      <c r="B53" s="28" t="s">
        <v>278</v>
      </c>
      <c r="C53" s="28" t="s">
        <v>278</v>
      </c>
      <c r="D53" s="3" t="s">
        <v>278</v>
      </c>
      <c r="E53" s="20" t="s">
        <v>58</v>
      </c>
      <c r="F53" s="3" t="s">
        <v>609</v>
      </c>
      <c r="G53" s="16" t="s">
        <v>684</v>
      </c>
      <c r="H53" s="58" t="s">
        <v>611</v>
      </c>
      <c r="I53" s="59" t="s">
        <v>669</v>
      </c>
      <c r="J53" s="7" t="s">
        <v>10</v>
      </c>
      <c r="K53" s="67" t="str">
        <f t="shared" si="2"/>
        <v>M9999</v>
      </c>
      <c r="L53" s="98" t="str">
        <f t="shared" si="0"/>
        <v>Doppelt</v>
      </c>
      <c r="M53" s="41" t="str">
        <f t="shared" si="4"/>
        <v>007 - A/P A/T FMC Capt
M-GND
Masse Speed Brake Do not arm</v>
      </c>
    </row>
    <row r="54" spans="1:13" ht="42.75">
      <c r="A54" s="6"/>
      <c r="B54" s="28" t="s">
        <v>483</v>
      </c>
      <c r="C54" s="28" t="s">
        <v>277</v>
      </c>
      <c r="D54" s="3" t="s">
        <v>327</v>
      </c>
      <c r="E54" s="20" t="s">
        <v>59</v>
      </c>
      <c r="F54" s="3" t="s">
        <v>609</v>
      </c>
      <c r="G54" s="16" t="s">
        <v>684</v>
      </c>
      <c r="H54" s="58">
        <v>35</v>
      </c>
      <c r="I54" s="59" t="s">
        <v>809</v>
      </c>
      <c r="J54" s="7" t="s">
        <v>19</v>
      </c>
      <c r="K54" s="67" t="str">
        <f t="shared" si="2"/>
        <v>O35</v>
      </c>
      <c r="L54" s="98">
        <f t="shared" si="0"/>
      </c>
      <c r="M54" s="41" t="str">
        <f t="shared" si="4"/>
        <v>007 - A/P A/T FMC Capt
O-35 - Indicators
Spoiler Armed</v>
      </c>
    </row>
    <row r="55" spans="1:13" ht="42.75">
      <c r="A55" s="6"/>
      <c r="B55" s="28" t="s">
        <v>278</v>
      </c>
      <c r="C55" s="28" t="s">
        <v>278</v>
      </c>
      <c r="D55" s="3" t="s">
        <v>278</v>
      </c>
      <c r="E55" s="20" t="s">
        <v>60</v>
      </c>
      <c r="F55" s="3" t="s">
        <v>609</v>
      </c>
      <c r="G55" s="16" t="s">
        <v>684</v>
      </c>
      <c r="H55" s="58" t="s">
        <v>611</v>
      </c>
      <c r="I55" s="59" t="s">
        <v>669</v>
      </c>
      <c r="J55" s="7" t="s">
        <v>10</v>
      </c>
      <c r="K55" s="67" t="str">
        <f t="shared" si="2"/>
        <v>M9999</v>
      </c>
      <c r="L55" s="98" t="str">
        <f t="shared" si="0"/>
        <v>Doppelt</v>
      </c>
      <c r="M55" s="41" t="str">
        <f t="shared" si="4"/>
        <v>007 - A/P A/T FMC Capt
M-GND
Masse Speed Brake armed</v>
      </c>
    </row>
    <row r="56" spans="1:13" ht="42.75">
      <c r="A56" s="6"/>
      <c r="B56" s="28" t="s">
        <v>484</v>
      </c>
      <c r="C56" s="28" t="s">
        <v>277</v>
      </c>
      <c r="D56" s="3" t="s">
        <v>328</v>
      </c>
      <c r="E56" s="20" t="s">
        <v>328</v>
      </c>
      <c r="F56" s="3" t="s">
        <v>609</v>
      </c>
      <c r="G56" s="16" t="s">
        <v>684</v>
      </c>
      <c r="H56" s="58">
        <v>36</v>
      </c>
      <c r="I56" s="59" t="s">
        <v>661</v>
      </c>
      <c r="J56" s="7" t="s">
        <v>19</v>
      </c>
      <c r="K56" s="67" t="str">
        <f t="shared" si="2"/>
        <v>O36</v>
      </c>
      <c r="L56" s="98">
        <f t="shared" si="0"/>
      </c>
      <c r="M56" s="41" t="str">
        <f t="shared" si="4"/>
        <v>007 - A/P A/T FMC Capt
O-36 - Indicators
Stab out of trim</v>
      </c>
    </row>
    <row r="57" spans="1:13" ht="43.5" thickBot="1">
      <c r="A57" s="8"/>
      <c r="B57" s="29" t="s">
        <v>278</v>
      </c>
      <c r="C57" s="29" t="s">
        <v>278</v>
      </c>
      <c r="D57" s="9" t="s">
        <v>278</v>
      </c>
      <c r="E57" s="22" t="s">
        <v>329</v>
      </c>
      <c r="F57" s="9" t="s">
        <v>609</v>
      </c>
      <c r="G57" s="17" t="s">
        <v>684</v>
      </c>
      <c r="H57" s="60" t="s">
        <v>611</v>
      </c>
      <c r="I57" s="61" t="s">
        <v>669</v>
      </c>
      <c r="J57" s="10" t="s">
        <v>10</v>
      </c>
      <c r="K57" s="67" t="str">
        <f t="shared" si="2"/>
        <v>M9999</v>
      </c>
      <c r="L57" s="98" t="str">
        <f t="shared" si="0"/>
        <v>Doppelt</v>
      </c>
      <c r="M57" s="41" t="str">
        <f t="shared" si="4"/>
        <v>007 - A/P A/T FMC Capt
M-GND
Masse Stab out of trim</v>
      </c>
    </row>
    <row r="58" spans="1:13" ht="44.25" thickBot="1">
      <c r="A58" s="35" t="s">
        <v>448</v>
      </c>
      <c r="B58" s="30" t="s">
        <v>485</v>
      </c>
      <c r="C58" s="30" t="s">
        <v>278</v>
      </c>
      <c r="D58" s="11" t="s">
        <v>637</v>
      </c>
      <c r="E58" s="23" t="s">
        <v>813</v>
      </c>
      <c r="F58" s="11" t="s">
        <v>614</v>
      </c>
      <c r="G58" s="18"/>
      <c r="H58" s="62" t="s">
        <v>632</v>
      </c>
      <c r="I58" s="63" t="s">
        <v>632</v>
      </c>
      <c r="J58" s="12" t="s">
        <v>61</v>
      </c>
      <c r="K58" s="67" t="str">
        <f t="shared" si="2"/>
        <v>SServo 4</v>
      </c>
      <c r="L58" s="98">
        <f t="shared" si="0"/>
      </c>
      <c r="M58" s="41" t="str">
        <f>IF(D58="-",$A$58&amp;CHAR(10)&amp;J58&amp;"-"&amp;H58&amp;CHAR(10)&amp;E58,$A$58&amp;CHAR(10)&amp;J58&amp;"-"&amp;H58&amp;" - "&amp;C58&amp;CHAR(10)&amp;D58)</f>
        <v>008 - Yaw Damper indicator
S-Servo 4 - -
Yaw-Damper Nicht unterstützt</v>
      </c>
    </row>
    <row r="59" spans="1:13" ht="43.5">
      <c r="A59" s="34" t="s">
        <v>449</v>
      </c>
      <c r="B59" s="27" t="s">
        <v>486</v>
      </c>
      <c r="C59" s="27" t="s">
        <v>275</v>
      </c>
      <c r="D59" s="4" t="s">
        <v>348</v>
      </c>
      <c r="E59" s="21" t="s">
        <v>62</v>
      </c>
      <c r="F59" s="4" t="s">
        <v>609</v>
      </c>
      <c r="G59" s="15" t="s">
        <v>691</v>
      </c>
      <c r="H59" s="56">
        <v>0</v>
      </c>
      <c r="I59" s="57" t="s">
        <v>692</v>
      </c>
      <c r="J59" s="5" t="s">
        <v>3</v>
      </c>
      <c r="K59" s="67" t="str">
        <f t="shared" si="2"/>
        <v>I0</v>
      </c>
      <c r="L59" s="98">
        <f t="shared" si="0"/>
      </c>
      <c r="M59" s="41" t="str">
        <f aca="true" t="shared" si="5" ref="M59:M98">IF(D59="-",$A$59&amp;CHAR(10)&amp;J59&amp;"-"&amp;H59&amp;CHAR(10)&amp;E59,$A$59&amp;CHAR(10)&amp;J59&amp;"-"&amp;H59&amp;" - "&amp;C59&amp;CHAR(10)&amp;D59)</f>
        <v>009 - Auto Brake
I-0 - Switches
Autobrake Off</v>
      </c>
    </row>
    <row r="60" spans="1:13" ht="42.75">
      <c r="A60" s="6"/>
      <c r="B60" s="28" t="s">
        <v>487</v>
      </c>
      <c r="C60" s="28" t="s">
        <v>275</v>
      </c>
      <c r="D60" s="3" t="s">
        <v>349</v>
      </c>
      <c r="E60" s="20" t="s">
        <v>63</v>
      </c>
      <c r="F60" s="3" t="s">
        <v>609</v>
      </c>
      <c r="G60" s="16" t="s">
        <v>691</v>
      </c>
      <c r="H60" s="58">
        <v>1</v>
      </c>
      <c r="I60" s="59" t="s">
        <v>693</v>
      </c>
      <c r="J60" s="7" t="s">
        <v>3</v>
      </c>
      <c r="K60" s="67" t="str">
        <f aca="true" t="shared" si="6" ref="K60:K121">J60&amp;I60</f>
        <v>I1</v>
      </c>
      <c r="L60" s="98">
        <f t="shared" si="0"/>
      </c>
      <c r="M60" s="41" t="str">
        <f t="shared" si="5"/>
        <v>009 - Auto Brake
I-1 - Switches
Autobrake Max</v>
      </c>
    </row>
    <row r="61" spans="1:13" ht="42.75">
      <c r="A61" s="6"/>
      <c r="B61" s="28" t="s">
        <v>488</v>
      </c>
      <c r="C61" s="28" t="s">
        <v>275</v>
      </c>
      <c r="D61" s="3" t="s">
        <v>350</v>
      </c>
      <c r="E61" s="20" t="s">
        <v>64</v>
      </c>
      <c r="F61" s="3" t="s">
        <v>609</v>
      </c>
      <c r="G61" s="16" t="s">
        <v>691</v>
      </c>
      <c r="H61" s="58">
        <v>2</v>
      </c>
      <c r="I61" s="59" t="s">
        <v>694</v>
      </c>
      <c r="J61" s="7" t="s">
        <v>3</v>
      </c>
      <c r="K61" s="67" t="str">
        <f t="shared" si="6"/>
        <v>I2</v>
      </c>
      <c r="L61" s="98">
        <f t="shared" si="0"/>
      </c>
      <c r="M61" s="41" t="str">
        <f t="shared" si="5"/>
        <v>009 - Auto Brake
I-2 - Switches
Autobrake 1</v>
      </c>
    </row>
    <row r="62" spans="1:13" ht="42.75">
      <c r="A62" s="6"/>
      <c r="B62" s="28" t="s">
        <v>489</v>
      </c>
      <c r="C62" s="28" t="s">
        <v>275</v>
      </c>
      <c r="D62" s="3" t="s">
        <v>351</v>
      </c>
      <c r="E62" s="20" t="s">
        <v>65</v>
      </c>
      <c r="F62" s="3" t="s">
        <v>609</v>
      </c>
      <c r="G62" s="16" t="s">
        <v>691</v>
      </c>
      <c r="H62" s="58">
        <v>3</v>
      </c>
      <c r="I62" s="59" t="s">
        <v>695</v>
      </c>
      <c r="J62" s="7" t="s">
        <v>3</v>
      </c>
      <c r="K62" s="67" t="str">
        <f t="shared" si="6"/>
        <v>I3</v>
      </c>
      <c r="L62" s="98">
        <f t="shared" si="0"/>
      </c>
      <c r="M62" s="41" t="str">
        <f t="shared" si="5"/>
        <v>009 - Auto Brake
I-3 - Switches
Autobrake 2</v>
      </c>
    </row>
    <row r="63" spans="1:13" ht="42.75">
      <c r="A63" s="6"/>
      <c r="B63" s="28" t="s">
        <v>490</v>
      </c>
      <c r="C63" s="28" t="s">
        <v>275</v>
      </c>
      <c r="D63" s="3" t="s">
        <v>352</v>
      </c>
      <c r="E63" s="20" t="s">
        <v>66</v>
      </c>
      <c r="F63" s="3" t="s">
        <v>609</v>
      </c>
      <c r="G63" s="16" t="s">
        <v>691</v>
      </c>
      <c r="H63" s="58">
        <v>4</v>
      </c>
      <c r="I63" s="59" t="s">
        <v>696</v>
      </c>
      <c r="J63" s="7" t="s">
        <v>3</v>
      </c>
      <c r="K63" s="67" t="str">
        <f t="shared" si="6"/>
        <v>I4</v>
      </c>
      <c r="L63" s="98">
        <f t="shared" si="0"/>
      </c>
      <c r="M63" s="41" t="str">
        <f t="shared" si="5"/>
        <v>009 - Auto Brake
I-4 - Switches
Autobrake 3</v>
      </c>
    </row>
    <row r="64" spans="1:13" ht="42.75">
      <c r="A64" s="6"/>
      <c r="B64" s="28" t="s">
        <v>491</v>
      </c>
      <c r="C64" s="28" t="s">
        <v>275</v>
      </c>
      <c r="D64" s="3" t="s">
        <v>353</v>
      </c>
      <c r="E64" s="20" t="s">
        <v>67</v>
      </c>
      <c r="F64" s="3" t="s">
        <v>609</v>
      </c>
      <c r="G64" s="16" t="s">
        <v>691</v>
      </c>
      <c r="H64" s="58">
        <v>5</v>
      </c>
      <c r="I64" s="59" t="s">
        <v>697</v>
      </c>
      <c r="J64" s="7" t="s">
        <v>3</v>
      </c>
      <c r="K64" s="67" t="str">
        <f t="shared" si="6"/>
        <v>I5</v>
      </c>
      <c r="L64" s="98">
        <f t="shared" si="0"/>
      </c>
      <c r="M64" s="41" t="str">
        <f t="shared" si="5"/>
        <v>009 - Auto Brake
I-5 - Switches
Autobrake RTO</v>
      </c>
    </row>
    <row r="65" spans="1:13" ht="42.75">
      <c r="A65" s="6"/>
      <c r="B65" s="28" t="s">
        <v>278</v>
      </c>
      <c r="C65" s="28" t="s">
        <v>278</v>
      </c>
      <c r="D65" s="3" t="s">
        <v>278</v>
      </c>
      <c r="E65" s="20" t="s">
        <v>68</v>
      </c>
      <c r="F65" s="3" t="s">
        <v>609</v>
      </c>
      <c r="G65" s="16" t="s">
        <v>691</v>
      </c>
      <c r="H65" s="58" t="s">
        <v>610</v>
      </c>
      <c r="I65" s="59" t="s">
        <v>669</v>
      </c>
      <c r="J65" s="7" t="s">
        <v>10</v>
      </c>
      <c r="K65" s="67" t="str">
        <f t="shared" si="6"/>
        <v>M9999</v>
      </c>
      <c r="L65" s="98" t="str">
        <f t="shared" si="0"/>
        <v>Doppelt</v>
      </c>
      <c r="M65" s="41" t="str">
        <f t="shared" si="5"/>
        <v>009 - Auto Brake
M-GND1
Masse Auto Brake</v>
      </c>
    </row>
    <row r="66" spans="1:13" ht="42.75">
      <c r="A66" s="6"/>
      <c r="B66" s="28" t="s">
        <v>492</v>
      </c>
      <c r="C66" s="28" t="s">
        <v>275</v>
      </c>
      <c r="D66" s="3" t="s">
        <v>354</v>
      </c>
      <c r="E66" s="20" t="s">
        <v>69</v>
      </c>
      <c r="F66" s="3" t="s">
        <v>609</v>
      </c>
      <c r="G66" s="16" t="s">
        <v>691</v>
      </c>
      <c r="H66" s="58">
        <v>9</v>
      </c>
      <c r="I66" s="59" t="s">
        <v>706</v>
      </c>
      <c r="J66" s="7" t="s">
        <v>3</v>
      </c>
      <c r="K66" s="67" t="str">
        <f t="shared" si="6"/>
        <v>I9</v>
      </c>
      <c r="L66" s="98">
        <f t="shared" si="0"/>
      </c>
      <c r="M66" s="41" t="str">
        <f t="shared" si="5"/>
        <v>009 - Auto Brake
I-9 - Switches
N1 Set 1</v>
      </c>
    </row>
    <row r="67" spans="1:13" ht="42.75">
      <c r="A67" s="6"/>
      <c r="B67" s="28" t="s">
        <v>493</v>
      </c>
      <c r="C67" s="28" t="s">
        <v>275</v>
      </c>
      <c r="D67" s="3" t="s">
        <v>355</v>
      </c>
      <c r="E67" s="20" t="s">
        <v>70</v>
      </c>
      <c r="F67" s="3" t="s">
        <v>609</v>
      </c>
      <c r="G67" s="16" t="s">
        <v>691</v>
      </c>
      <c r="H67" s="58">
        <v>10</v>
      </c>
      <c r="I67" s="59" t="s">
        <v>707</v>
      </c>
      <c r="J67" s="7" t="s">
        <v>3</v>
      </c>
      <c r="K67" s="67" t="str">
        <f t="shared" si="6"/>
        <v>I10</v>
      </c>
      <c r="L67" s="98">
        <f aca="true" t="shared" si="7" ref="L67:L130">IF(MATCH(K67,K$1:K$65536,0)=ROW(),"","Doppelt")</f>
      </c>
      <c r="M67" s="41" t="str">
        <f t="shared" si="5"/>
        <v>009 - Auto Brake
I-10 - Switches
N1 Set 2</v>
      </c>
    </row>
    <row r="68" spans="1:13" ht="42.75">
      <c r="A68" s="6"/>
      <c r="B68" s="28" t="s">
        <v>494</v>
      </c>
      <c r="C68" s="28" t="s">
        <v>275</v>
      </c>
      <c r="D68" s="3" t="s">
        <v>71</v>
      </c>
      <c r="E68" s="20" t="s">
        <v>71</v>
      </c>
      <c r="F68" s="3" t="s">
        <v>609</v>
      </c>
      <c r="G68" s="16" t="s">
        <v>691</v>
      </c>
      <c r="H68" s="58">
        <v>11</v>
      </c>
      <c r="I68" s="59" t="s">
        <v>685</v>
      </c>
      <c r="J68" s="7" t="s">
        <v>3</v>
      </c>
      <c r="K68" s="67" t="str">
        <f t="shared" si="6"/>
        <v>I11</v>
      </c>
      <c r="L68" s="98">
        <f t="shared" si="7"/>
      </c>
      <c r="M68" s="41" t="str">
        <f t="shared" si="5"/>
        <v>009 - Auto Brake
I-11 - Switches
N1 Set Both</v>
      </c>
    </row>
    <row r="69" spans="1:13" ht="42.75">
      <c r="A69" s="6"/>
      <c r="B69" s="28" t="s">
        <v>495</v>
      </c>
      <c r="C69" s="28" t="s">
        <v>275</v>
      </c>
      <c r="D69" s="3" t="s">
        <v>72</v>
      </c>
      <c r="E69" s="20" t="s">
        <v>72</v>
      </c>
      <c r="F69" s="3" t="s">
        <v>609</v>
      </c>
      <c r="G69" s="16" t="s">
        <v>691</v>
      </c>
      <c r="H69" s="58">
        <v>12</v>
      </c>
      <c r="I69" s="59" t="s">
        <v>686</v>
      </c>
      <c r="J69" s="7" t="s">
        <v>3</v>
      </c>
      <c r="K69" s="67" t="str">
        <f t="shared" si="6"/>
        <v>I12</v>
      </c>
      <c r="L69" s="98">
        <f t="shared" si="7"/>
      </c>
      <c r="M69" s="41" t="str">
        <f t="shared" si="5"/>
        <v>009 - Auto Brake
I-12 - Switches
N1 Set Auto</v>
      </c>
    </row>
    <row r="70" spans="1:13" ht="42.75">
      <c r="A70" s="6"/>
      <c r="B70" s="28" t="s">
        <v>278</v>
      </c>
      <c r="C70" s="28" t="s">
        <v>278</v>
      </c>
      <c r="D70" s="3" t="s">
        <v>278</v>
      </c>
      <c r="E70" s="20" t="s">
        <v>73</v>
      </c>
      <c r="F70" s="3" t="s">
        <v>609</v>
      </c>
      <c r="G70" s="16" t="s">
        <v>691</v>
      </c>
      <c r="H70" s="58" t="s">
        <v>615</v>
      </c>
      <c r="I70" s="59" t="s">
        <v>669</v>
      </c>
      <c r="J70" s="7" t="s">
        <v>10</v>
      </c>
      <c r="K70" s="67" t="str">
        <f t="shared" si="6"/>
        <v>M9999</v>
      </c>
      <c r="L70" s="98" t="str">
        <f t="shared" si="7"/>
        <v>Doppelt</v>
      </c>
      <c r="M70" s="41" t="str">
        <f t="shared" si="5"/>
        <v>009 - Auto Brake
M-GND2
Masse N1 Set </v>
      </c>
    </row>
    <row r="71" spans="1:13" ht="42.75">
      <c r="A71" s="6"/>
      <c r="B71" s="28" t="s">
        <v>496</v>
      </c>
      <c r="C71" s="28" t="s">
        <v>275</v>
      </c>
      <c r="D71" s="3" t="s">
        <v>356</v>
      </c>
      <c r="E71" s="20" t="s">
        <v>74</v>
      </c>
      <c r="F71" s="3" t="s">
        <v>609</v>
      </c>
      <c r="G71" s="16" t="s">
        <v>691</v>
      </c>
      <c r="H71" s="58">
        <v>18</v>
      </c>
      <c r="I71" s="58">
        <v>18</v>
      </c>
      <c r="J71" s="7" t="s">
        <v>3</v>
      </c>
      <c r="K71" s="67" t="str">
        <f t="shared" si="6"/>
        <v>I18</v>
      </c>
      <c r="L71" s="98">
        <f t="shared" si="7"/>
      </c>
      <c r="M71" s="41" t="str">
        <f t="shared" si="5"/>
        <v>009 - Auto Brake
I-18 - Switches
SPD REF VREF</v>
      </c>
    </row>
    <row r="72" spans="1:13" ht="42.75">
      <c r="A72" s="6"/>
      <c r="B72" s="28" t="s">
        <v>497</v>
      </c>
      <c r="C72" s="28" t="s">
        <v>275</v>
      </c>
      <c r="D72" s="3" t="s">
        <v>362</v>
      </c>
      <c r="E72" s="20" t="s">
        <v>75</v>
      </c>
      <c r="F72" s="3" t="s">
        <v>609</v>
      </c>
      <c r="G72" s="16" t="s">
        <v>691</v>
      </c>
      <c r="H72" s="58">
        <v>19</v>
      </c>
      <c r="I72" s="58">
        <v>19</v>
      </c>
      <c r="J72" s="7" t="s">
        <v>3</v>
      </c>
      <c r="K72" s="67" t="str">
        <f t="shared" si="6"/>
        <v>I19</v>
      </c>
      <c r="L72" s="98">
        <f t="shared" si="7"/>
      </c>
      <c r="M72" s="41" t="str">
        <f t="shared" si="5"/>
        <v>009 - Auto Brake
I-19 - Switches
SPD REF BUG</v>
      </c>
    </row>
    <row r="73" spans="1:13" ht="42.75">
      <c r="A73" s="6"/>
      <c r="B73" s="28" t="s">
        <v>498</v>
      </c>
      <c r="C73" s="28" t="s">
        <v>275</v>
      </c>
      <c r="D73" s="3" t="s">
        <v>357</v>
      </c>
      <c r="E73" s="20" t="s">
        <v>76</v>
      </c>
      <c r="F73" s="3" t="s">
        <v>609</v>
      </c>
      <c r="G73" s="16" t="s">
        <v>691</v>
      </c>
      <c r="H73" s="58">
        <v>20</v>
      </c>
      <c r="I73" s="58">
        <v>20</v>
      </c>
      <c r="J73" s="7" t="s">
        <v>3</v>
      </c>
      <c r="K73" s="67" t="str">
        <f t="shared" si="6"/>
        <v>I20</v>
      </c>
      <c r="L73" s="98">
        <f t="shared" si="7"/>
      </c>
      <c r="M73" s="41" t="str">
        <f t="shared" si="5"/>
        <v>009 - Auto Brake
I-20 - Switches
SPD REF VR</v>
      </c>
    </row>
    <row r="74" spans="1:13" ht="42.75">
      <c r="A74" s="6"/>
      <c r="B74" s="28" t="s">
        <v>499</v>
      </c>
      <c r="C74" s="28" t="s">
        <v>275</v>
      </c>
      <c r="D74" s="3" t="s">
        <v>358</v>
      </c>
      <c r="E74" s="20" t="s">
        <v>77</v>
      </c>
      <c r="F74" s="3" t="s">
        <v>609</v>
      </c>
      <c r="G74" s="16" t="s">
        <v>691</v>
      </c>
      <c r="H74" s="58">
        <v>21</v>
      </c>
      <c r="I74" s="58">
        <v>21</v>
      </c>
      <c r="J74" s="7" t="s">
        <v>3</v>
      </c>
      <c r="K74" s="67" t="str">
        <f t="shared" si="6"/>
        <v>I21</v>
      </c>
      <c r="L74" s="98">
        <f t="shared" si="7"/>
      </c>
      <c r="M74" s="41" t="str">
        <f t="shared" si="5"/>
        <v>009 - Auto Brake
I-21 - Switches
SPD REF V1</v>
      </c>
    </row>
    <row r="75" spans="1:13" ht="42.75">
      <c r="A75" s="6"/>
      <c r="B75" s="28" t="s">
        <v>500</v>
      </c>
      <c r="C75" s="28" t="s">
        <v>275</v>
      </c>
      <c r="D75" s="3" t="s">
        <v>360</v>
      </c>
      <c r="E75" s="20" t="s">
        <v>78</v>
      </c>
      <c r="F75" s="3" t="s">
        <v>609</v>
      </c>
      <c r="G75" s="16" t="s">
        <v>691</v>
      </c>
      <c r="H75" s="58">
        <v>22</v>
      </c>
      <c r="I75" s="58">
        <v>22</v>
      </c>
      <c r="J75" s="7" t="s">
        <v>3</v>
      </c>
      <c r="K75" s="67" t="str">
        <f t="shared" si="6"/>
        <v>I22</v>
      </c>
      <c r="L75" s="98">
        <f t="shared" si="7"/>
      </c>
      <c r="M75" s="41" t="str">
        <f t="shared" si="5"/>
        <v>009 - Auto Brake
I-22 - Switches
SPD REF WT</v>
      </c>
    </row>
    <row r="76" spans="1:13" ht="42.75">
      <c r="A76" s="6"/>
      <c r="B76" s="28" t="s">
        <v>501</v>
      </c>
      <c r="C76" s="28" t="s">
        <v>275</v>
      </c>
      <c r="D76" s="3" t="s">
        <v>359</v>
      </c>
      <c r="E76" s="20" t="s">
        <v>79</v>
      </c>
      <c r="F76" s="3" t="s">
        <v>609</v>
      </c>
      <c r="G76" s="16" t="s">
        <v>691</v>
      </c>
      <c r="H76" s="58">
        <v>23</v>
      </c>
      <c r="I76" s="58">
        <v>23</v>
      </c>
      <c r="J76" s="7" t="s">
        <v>3</v>
      </c>
      <c r="K76" s="67" t="str">
        <f t="shared" si="6"/>
        <v>I23</v>
      </c>
      <c r="L76" s="98">
        <f t="shared" si="7"/>
      </c>
      <c r="M76" s="41" t="str">
        <f t="shared" si="5"/>
        <v>009 - Auto Brake
I-23 - Switches
SPD REF AUTO</v>
      </c>
    </row>
    <row r="77" spans="1:13" ht="42.75">
      <c r="A77" s="6"/>
      <c r="B77" s="28" t="s">
        <v>502</v>
      </c>
      <c r="C77" s="28" t="s">
        <v>275</v>
      </c>
      <c r="D77" s="3" t="s">
        <v>361</v>
      </c>
      <c r="E77" s="20" t="s">
        <v>638</v>
      </c>
      <c r="F77" s="3" t="s">
        <v>609</v>
      </c>
      <c r="G77" s="16" t="s">
        <v>691</v>
      </c>
      <c r="H77" s="58">
        <v>24</v>
      </c>
      <c r="I77" s="58">
        <v>24</v>
      </c>
      <c r="J77" s="7" t="s">
        <v>3</v>
      </c>
      <c r="K77" s="67" t="str">
        <f t="shared" si="6"/>
        <v>I24</v>
      </c>
      <c r="L77" s="98">
        <f t="shared" si="7"/>
      </c>
      <c r="M77" s="41" t="str">
        <f t="shared" si="5"/>
        <v>009 - Auto Brake
I-24 - Switches
SPD REF SET</v>
      </c>
    </row>
    <row r="78" spans="1:13" ht="42.75">
      <c r="A78" s="6"/>
      <c r="B78" s="28" t="s">
        <v>278</v>
      </c>
      <c r="C78" s="28" t="s">
        <v>278</v>
      </c>
      <c r="D78" s="3" t="s">
        <v>278</v>
      </c>
      <c r="E78" s="20" t="s">
        <v>80</v>
      </c>
      <c r="F78" s="3" t="s">
        <v>609</v>
      </c>
      <c r="G78" s="16" t="s">
        <v>691</v>
      </c>
      <c r="H78" s="58" t="s">
        <v>616</v>
      </c>
      <c r="I78" s="59" t="s">
        <v>669</v>
      </c>
      <c r="J78" s="7" t="s">
        <v>10</v>
      </c>
      <c r="K78" s="67" t="str">
        <f t="shared" si="6"/>
        <v>M9999</v>
      </c>
      <c r="L78" s="98" t="str">
        <f t="shared" si="7"/>
        <v>Doppelt</v>
      </c>
      <c r="M78" s="41" t="str">
        <f t="shared" si="5"/>
        <v>009 - Auto Brake
M-GND3
Masse SPD Ref</v>
      </c>
    </row>
    <row r="79" spans="1:13" ht="42.75">
      <c r="A79" s="6"/>
      <c r="B79" s="28" t="s">
        <v>503</v>
      </c>
      <c r="C79" s="28" t="s">
        <v>275</v>
      </c>
      <c r="D79" s="3" t="s">
        <v>363</v>
      </c>
      <c r="E79" s="20" t="s">
        <v>81</v>
      </c>
      <c r="F79" s="3" t="s">
        <v>609</v>
      </c>
      <c r="G79" s="16" t="s">
        <v>691</v>
      </c>
      <c r="H79" s="58">
        <v>25</v>
      </c>
      <c r="I79" s="59" t="s">
        <v>667</v>
      </c>
      <c r="J79" s="7" t="s">
        <v>3</v>
      </c>
      <c r="K79" s="67" t="str">
        <f t="shared" si="6"/>
        <v>I25</v>
      </c>
      <c r="L79" s="98">
        <f t="shared" si="7"/>
      </c>
      <c r="M79" s="41" t="str">
        <f t="shared" si="5"/>
        <v>009 - Auto Brake
I-25 - Switches
MFD ENG Pushed</v>
      </c>
    </row>
    <row r="80" spans="1:13" ht="42.75">
      <c r="A80" s="6"/>
      <c r="B80" s="28" t="s">
        <v>504</v>
      </c>
      <c r="C80" s="28" t="s">
        <v>275</v>
      </c>
      <c r="D80" s="3" t="s">
        <v>364</v>
      </c>
      <c r="E80" s="20" t="s">
        <v>82</v>
      </c>
      <c r="F80" s="3" t="s">
        <v>609</v>
      </c>
      <c r="G80" s="16" t="s">
        <v>691</v>
      </c>
      <c r="H80" s="58">
        <v>26</v>
      </c>
      <c r="I80" s="59" t="s">
        <v>718</v>
      </c>
      <c r="J80" s="7" t="s">
        <v>3</v>
      </c>
      <c r="K80" s="67" t="str">
        <f t="shared" si="6"/>
        <v>I26</v>
      </c>
      <c r="L80" s="98">
        <f t="shared" si="7"/>
      </c>
      <c r="M80" s="41" t="str">
        <f t="shared" si="5"/>
        <v>009 - Auto Brake
I-26 - Switches
MFD SYS Pushed</v>
      </c>
    </row>
    <row r="81" spans="1:13" ht="42.75">
      <c r="A81" s="6"/>
      <c r="B81" s="28" t="s">
        <v>278</v>
      </c>
      <c r="C81" s="28" t="s">
        <v>278</v>
      </c>
      <c r="D81" s="3" t="s">
        <v>278</v>
      </c>
      <c r="E81" s="20" t="s">
        <v>83</v>
      </c>
      <c r="F81" s="3" t="s">
        <v>609</v>
      </c>
      <c r="G81" s="16" t="s">
        <v>691</v>
      </c>
      <c r="H81" s="58" t="s">
        <v>616</v>
      </c>
      <c r="I81" s="59" t="s">
        <v>669</v>
      </c>
      <c r="J81" s="7" t="s">
        <v>10</v>
      </c>
      <c r="K81" s="67" t="str">
        <f t="shared" si="6"/>
        <v>M9999</v>
      </c>
      <c r="L81" s="98" t="str">
        <f t="shared" si="7"/>
        <v>Doppelt</v>
      </c>
      <c r="M81" s="41" t="str">
        <f t="shared" si="5"/>
        <v>009 - Auto Brake
M-GND3
Masse MFD</v>
      </c>
    </row>
    <row r="82" spans="1:13" ht="42.75">
      <c r="A82" s="6"/>
      <c r="B82" s="28" t="s">
        <v>505</v>
      </c>
      <c r="C82" s="28" t="s">
        <v>275</v>
      </c>
      <c r="D82" s="3" t="s">
        <v>366</v>
      </c>
      <c r="E82" s="20" t="s">
        <v>84</v>
      </c>
      <c r="F82" s="3" t="s">
        <v>609</v>
      </c>
      <c r="G82" s="16" t="s">
        <v>691</v>
      </c>
      <c r="H82" s="58">
        <v>32</v>
      </c>
      <c r="I82" s="59" t="s">
        <v>715</v>
      </c>
      <c r="J82" s="7" t="s">
        <v>3</v>
      </c>
      <c r="K82" s="67" t="str">
        <f t="shared" si="6"/>
        <v>I32</v>
      </c>
      <c r="L82" s="98">
        <f t="shared" si="7"/>
      </c>
      <c r="M82" s="41" t="str">
        <f t="shared" si="5"/>
        <v>009 - Auto Brake
I-32 - Switches
Fuel Flow Used</v>
      </c>
    </row>
    <row r="83" spans="1:13" ht="42.75">
      <c r="A83" s="6"/>
      <c r="B83" s="28" t="s">
        <v>506</v>
      </c>
      <c r="C83" s="28" t="s">
        <v>275</v>
      </c>
      <c r="D83" s="3" t="s">
        <v>365</v>
      </c>
      <c r="E83" s="20" t="s">
        <v>85</v>
      </c>
      <c r="F83" s="3" t="s">
        <v>609</v>
      </c>
      <c r="G83" s="16" t="s">
        <v>691</v>
      </c>
      <c r="H83" s="58">
        <v>33</v>
      </c>
      <c r="I83" s="59" t="s">
        <v>716</v>
      </c>
      <c r="J83" s="7" t="s">
        <v>3</v>
      </c>
      <c r="K83" s="67" t="str">
        <f t="shared" si="6"/>
        <v>I33</v>
      </c>
      <c r="L83" s="98">
        <f t="shared" si="7"/>
      </c>
      <c r="M83" s="41" t="str">
        <f t="shared" si="5"/>
        <v>009 - Auto Brake
I-33 - Switches
Fuel Flow Reset</v>
      </c>
    </row>
    <row r="84" spans="1:13" ht="42.75">
      <c r="A84" s="6"/>
      <c r="B84" s="28" t="s">
        <v>278</v>
      </c>
      <c r="C84" s="28" t="s">
        <v>278</v>
      </c>
      <c r="D84" s="3" t="s">
        <v>278</v>
      </c>
      <c r="E84" s="20" t="s">
        <v>86</v>
      </c>
      <c r="F84" s="3" t="s">
        <v>609</v>
      </c>
      <c r="G84" s="16" t="s">
        <v>691</v>
      </c>
      <c r="H84" s="58" t="s">
        <v>617</v>
      </c>
      <c r="I84" s="59" t="s">
        <v>669</v>
      </c>
      <c r="J84" s="7" t="s">
        <v>10</v>
      </c>
      <c r="K84" s="67" t="str">
        <f t="shared" si="6"/>
        <v>M9999</v>
      </c>
      <c r="L84" s="98" t="str">
        <f t="shared" si="7"/>
        <v>Doppelt</v>
      </c>
      <c r="M84" s="41" t="str">
        <f t="shared" si="5"/>
        <v>009 - Auto Brake
M-GND4
Masse Fuel Flow</v>
      </c>
    </row>
    <row r="85" spans="1:13" ht="42.75">
      <c r="A85" s="6"/>
      <c r="B85" s="28" t="s">
        <v>507</v>
      </c>
      <c r="C85" s="28" t="s">
        <v>277</v>
      </c>
      <c r="D85" s="3" t="s">
        <v>367</v>
      </c>
      <c r="E85" s="20" t="s">
        <v>88</v>
      </c>
      <c r="F85" s="3" t="s">
        <v>609</v>
      </c>
      <c r="G85" s="16" t="s">
        <v>684</v>
      </c>
      <c r="H85" s="58">
        <v>17</v>
      </c>
      <c r="I85" s="59" t="s">
        <v>708</v>
      </c>
      <c r="J85" s="7" t="s">
        <v>19</v>
      </c>
      <c r="K85" s="67" t="str">
        <f t="shared" si="6"/>
        <v>O17</v>
      </c>
      <c r="L85" s="98">
        <f t="shared" si="7"/>
      </c>
      <c r="M85" s="41" t="str">
        <f t="shared" si="5"/>
        <v>009 - Auto Brake
O-17 - Indicators
Autobrake disarm</v>
      </c>
    </row>
    <row r="86" spans="1:13" ht="42.75">
      <c r="A86" s="6"/>
      <c r="B86" s="28" t="s">
        <v>278</v>
      </c>
      <c r="C86" s="28" t="s">
        <v>278</v>
      </c>
      <c r="D86" s="3" t="s">
        <v>278</v>
      </c>
      <c r="E86" s="20" t="s">
        <v>89</v>
      </c>
      <c r="F86" s="3" t="s">
        <v>609</v>
      </c>
      <c r="G86" s="16" t="s">
        <v>684</v>
      </c>
      <c r="H86" s="58" t="s">
        <v>611</v>
      </c>
      <c r="I86" s="59" t="s">
        <v>669</v>
      </c>
      <c r="J86" s="7" t="s">
        <v>10</v>
      </c>
      <c r="K86" s="67" t="str">
        <f t="shared" si="6"/>
        <v>M9999</v>
      </c>
      <c r="L86" s="98" t="str">
        <f t="shared" si="7"/>
        <v>Doppelt</v>
      </c>
      <c r="M86" s="41" t="str">
        <f t="shared" si="5"/>
        <v>009 - Auto Brake
M-GND
Masse Auto Brake disarm LED</v>
      </c>
    </row>
    <row r="87" spans="1:13" ht="42.75">
      <c r="A87" s="6"/>
      <c r="B87" s="28" t="s">
        <v>508</v>
      </c>
      <c r="C87" s="28" t="s">
        <v>368</v>
      </c>
      <c r="D87" s="3" t="s">
        <v>633</v>
      </c>
      <c r="E87" s="20" t="s">
        <v>90</v>
      </c>
      <c r="F87" s="3" t="s">
        <v>609</v>
      </c>
      <c r="G87" s="16" t="s">
        <v>691</v>
      </c>
      <c r="H87" s="58">
        <v>34</v>
      </c>
      <c r="I87" s="59" t="s">
        <v>717</v>
      </c>
      <c r="J87" s="7" t="s">
        <v>3</v>
      </c>
      <c r="K87" s="67" t="str">
        <f t="shared" si="6"/>
        <v>I34</v>
      </c>
      <c r="L87" s="98">
        <f t="shared" si="7"/>
      </c>
      <c r="M87" s="41" t="str">
        <f t="shared" si="5"/>
        <v>009 - Auto Brake
I-34 - Encoders
SPD REF Rotary (1)</v>
      </c>
    </row>
    <row r="88" spans="1:13" ht="42.75">
      <c r="A88" s="6"/>
      <c r="B88" s="28" t="s">
        <v>509</v>
      </c>
      <c r="C88" s="28" t="s">
        <v>368</v>
      </c>
      <c r="D88" s="3" t="s">
        <v>634</v>
      </c>
      <c r="E88" s="20" t="s">
        <v>91</v>
      </c>
      <c r="F88" s="3" t="s">
        <v>609</v>
      </c>
      <c r="G88" s="16" t="s">
        <v>691</v>
      </c>
      <c r="H88" s="58">
        <v>35</v>
      </c>
      <c r="I88" s="59" t="s">
        <v>809</v>
      </c>
      <c r="J88" s="7" t="s">
        <v>3</v>
      </c>
      <c r="K88" s="67" t="str">
        <f t="shared" si="6"/>
        <v>I35</v>
      </c>
      <c r="L88" s="98">
        <f t="shared" si="7"/>
      </c>
      <c r="M88" s="41" t="str">
        <f t="shared" si="5"/>
        <v>009 - Auto Brake
I-35 - Encoders
SPD REF Rotary (2)</v>
      </c>
    </row>
    <row r="89" spans="1:13" ht="42.75">
      <c r="A89" s="6"/>
      <c r="B89" s="28" t="s">
        <v>278</v>
      </c>
      <c r="C89" s="28" t="s">
        <v>278</v>
      </c>
      <c r="D89" s="3" t="s">
        <v>278</v>
      </c>
      <c r="E89" s="20" t="s">
        <v>92</v>
      </c>
      <c r="F89" s="3" t="s">
        <v>609</v>
      </c>
      <c r="G89" s="16" t="s">
        <v>691</v>
      </c>
      <c r="H89" s="58" t="s">
        <v>617</v>
      </c>
      <c r="I89" s="59" t="s">
        <v>669</v>
      </c>
      <c r="J89" s="7" t="s">
        <v>10</v>
      </c>
      <c r="K89" s="67" t="str">
        <f t="shared" si="6"/>
        <v>M9999</v>
      </c>
      <c r="L89" s="98" t="str">
        <f t="shared" si="7"/>
        <v>Doppelt</v>
      </c>
      <c r="M89" s="41" t="str">
        <f t="shared" si="5"/>
        <v>009 - Auto Brake
M-GND4
Masse SPD Ref Encoder</v>
      </c>
    </row>
    <row r="90" spans="1:13" ht="42.75">
      <c r="A90" s="6"/>
      <c r="B90" s="28" t="s">
        <v>510</v>
      </c>
      <c r="C90" s="28" t="s">
        <v>368</v>
      </c>
      <c r="D90" s="3" t="s">
        <v>635</v>
      </c>
      <c r="E90" s="20" t="s">
        <v>93</v>
      </c>
      <c r="F90" s="3" t="s">
        <v>609</v>
      </c>
      <c r="G90" s="16" t="s">
        <v>701</v>
      </c>
      <c r="H90" s="58">
        <v>36</v>
      </c>
      <c r="I90" s="59" t="s">
        <v>661</v>
      </c>
      <c r="J90" s="7" t="s">
        <v>3</v>
      </c>
      <c r="K90" s="67" t="str">
        <f t="shared" si="6"/>
        <v>I36</v>
      </c>
      <c r="L90" s="98">
        <f t="shared" si="7"/>
      </c>
      <c r="M90" s="41" t="str">
        <f t="shared" si="5"/>
        <v>009 - Auto Brake
I-36 - Encoders
N1 SET Rotary (1)</v>
      </c>
    </row>
    <row r="91" spans="1:13" ht="42.75">
      <c r="A91" s="6"/>
      <c r="B91" s="28" t="s">
        <v>511</v>
      </c>
      <c r="C91" s="28" t="s">
        <v>368</v>
      </c>
      <c r="D91" s="3" t="s">
        <v>636</v>
      </c>
      <c r="E91" s="20" t="s">
        <v>94</v>
      </c>
      <c r="F91" s="3" t="s">
        <v>609</v>
      </c>
      <c r="G91" s="16" t="s">
        <v>701</v>
      </c>
      <c r="H91" s="58">
        <v>37</v>
      </c>
      <c r="I91" s="59" t="s">
        <v>662</v>
      </c>
      <c r="J91" s="7" t="s">
        <v>3</v>
      </c>
      <c r="K91" s="67" t="str">
        <f t="shared" si="6"/>
        <v>I37</v>
      </c>
      <c r="L91" s="98">
        <f t="shared" si="7"/>
      </c>
      <c r="M91" s="41" t="str">
        <f t="shared" si="5"/>
        <v>009 - Auto Brake
I-37 - Encoders
N1 SET Rotary (2)</v>
      </c>
    </row>
    <row r="92" spans="1:13" ht="42.75">
      <c r="A92" s="6"/>
      <c r="B92" s="28" t="s">
        <v>278</v>
      </c>
      <c r="C92" s="28" t="s">
        <v>278</v>
      </c>
      <c r="D92" s="3" t="s">
        <v>278</v>
      </c>
      <c r="E92" s="20" t="s">
        <v>95</v>
      </c>
      <c r="F92" s="3" t="s">
        <v>609</v>
      </c>
      <c r="G92" s="16" t="s">
        <v>701</v>
      </c>
      <c r="H92" s="58" t="s">
        <v>618</v>
      </c>
      <c r="I92" s="59" t="s">
        <v>669</v>
      </c>
      <c r="J92" s="7" t="s">
        <v>10</v>
      </c>
      <c r="K92" s="67" t="str">
        <f t="shared" si="6"/>
        <v>M9999</v>
      </c>
      <c r="L92" s="98" t="str">
        <f t="shared" si="7"/>
        <v>Doppelt</v>
      </c>
      <c r="M92" s="41" t="str">
        <f t="shared" si="5"/>
        <v>009 - Auto Brake
M-GND5
Masse N1Set Encoder</v>
      </c>
    </row>
    <row r="93" spans="1:13" ht="42.75">
      <c r="A93" s="6"/>
      <c r="B93" s="28" t="s">
        <v>512</v>
      </c>
      <c r="C93" s="28" t="s">
        <v>277</v>
      </c>
      <c r="D93" s="3" t="s">
        <v>369</v>
      </c>
      <c r="E93" s="20" t="s">
        <v>96</v>
      </c>
      <c r="F93" s="3" t="s">
        <v>609</v>
      </c>
      <c r="G93" s="16" t="s">
        <v>684</v>
      </c>
      <c r="H93" s="58">
        <v>18</v>
      </c>
      <c r="I93" s="59" t="s">
        <v>651</v>
      </c>
      <c r="J93" s="7" t="s">
        <v>19</v>
      </c>
      <c r="K93" s="67" t="str">
        <f t="shared" si="6"/>
        <v>O18</v>
      </c>
      <c r="L93" s="98">
        <f t="shared" si="7"/>
      </c>
      <c r="M93" s="41" t="str">
        <f t="shared" si="5"/>
        <v>009 - Auto Brake
O-18 - Indicators
Anti skid INOP</v>
      </c>
    </row>
    <row r="94" spans="1:13" ht="42.75">
      <c r="A94" s="6"/>
      <c r="B94" s="28" t="s">
        <v>278</v>
      </c>
      <c r="C94" s="28" t="s">
        <v>278</v>
      </c>
      <c r="D94" s="3" t="s">
        <v>278</v>
      </c>
      <c r="E94" s="20" t="s">
        <v>97</v>
      </c>
      <c r="F94" s="3" t="s">
        <v>609</v>
      </c>
      <c r="G94" s="16" t="s">
        <v>684</v>
      </c>
      <c r="H94" s="58" t="s">
        <v>611</v>
      </c>
      <c r="I94" s="59" t="s">
        <v>669</v>
      </c>
      <c r="J94" s="7" t="s">
        <v>10</v>
      </c>
      <c r="K94" s="67" t="str">
        <f t="shared" si="6"/>
        <v>M9999</v>
      </c>
      <c r="L94" s="98" t="str">
        <f t="shared" si="7"/>
        <v>Doppelt</v>
      </c>
      <c r="M94" s="41" t="str">
        <f t="shared" si="5"/>
        <v>009 - Auto Brake
M-GND
Masse Anti Skid Inop LED</v>
      </c>
    </row>
    <row r="95" spans="1:13" ht="42.75">
      <c r="A95" s="6"/>
      <c r="B95" s="28" t="s">
        <v>513</v>
      </c>
      <c r="C95" s="28" t="s">
        <v>277</v>
      </c>
      <c r="D95" s="3" t="s">
        <v>370</v>
      </c>
      <c r="E95" s="20" t="s">
        <v>100</v>
      </c>
      <c r="F95" s="3" t="s">
        <v>609</v>
      </c>
      <c r="G95" s="16" t="s">
        <v>684</v>
      </c>
      <c r="H95" s="58">
        <v>19</v>
      </c>
      <c r="I95" s="59" t="s">
        <v>652</v>
      </c>
      <c r="J95" s="7" t="s">
        <v>19</v>
      </c>
      <c r="K95" s="67" t="str">
        <f t="shared" si="6"/>
        <v>O19</v>
      </c>
      <c r="L95" s="98">
        <f t="shared" si="7"/>
      </c>
      <c r="M95" s="41" t="str">
        <f t="shared" si="5"/>
        <v>009 - Auto Brake
O-19 - Indicators
LE Flap Extend</v>
      </c>
    </row>
    <row r="96" spans="1:13" ht="42.75">
      <c r="A96" s="6"/>
      <c r="B96" s="28" t="s">
        <v>278</v>
      </c>
      <c r="C96" s="28" t="s">
        <v>278</v>
      </c>
      <c r="D96" s="3" t="s">
        <v>278</v>
      </c>
      <c r="E96" s="20" t="s">
        <v>102</v>
      </c>
      <c r="F96" s="3" t="s">
        <v>609</v>
      </c>
      <c r="G96" s="16" t="s">
        <v>684</v>
      </c>
      <c r="H96" s="58" t="s">
        <v>611</v>
      </c>
      <c r="I96" s="59" t="s">
        <v>669</v>
      </c>
      <c r="J96" s="7" t="s">
        <v>10</v>
      </c>
      <c r="K96" s="67" t="str">
        <f t="shared" si="6"/>
        <v>M9999</v>
      </c>
      <c r="L96" s="98" t="str">
        <f t="shared" si="7"/>
        <v>Doppelt</v>
      </c>
      <c r="M96" s="41" t="str">
        <f t="shared" si="5"/>
        <v>009 - Auto Brake
M-GND
Masse LE Flaps EXT LED</v>
      </c>
    </row>
    <row r="97" spans="1:13" ht="42.75">
      <c r="A97" s="6"/>
      <c r="B97" s="28" t="s">
        <v>514</v>
      </c>
      <c r="C97" s="28" t="s">
        <v>277</v>
      </c>
      <c r="D97" s="3" t="s">
        <v>371</v>
      </c>
      <c r="E97" s="20" t="s">
        <v>99</v>
      </c>
      <c r="F97" s="3" t="s">
        <v>609</v>
      </c>
      <c r="G97" s="16" t="s">
        <v>684</v>
      </c>
      <c r="H97" s="58">
        <v>20</v>
      </c>
      <c r="I97" s="59" t="s">
        <v>653</v>
      </c>
      <c r="J97" s="7" t="s">
        <v>19</v>
      </c>
      <c r="K97" s="67" t="str">
        <f t="shared" si="6"/>
        <v>O20</v>
      </c>
      <c r="L97" s="98">
        <f t="shared" si="7"/>
      </c>
      <c r="M97" s="41" t="str">
        <f t="shared" si="5"/>
        <v>009 - Auto Brake
O-20 - Indicators
LE Flap Transit</v>
      </c>
    </row>
    <row r="98" spans="1:13" ht="43.5" thickBot="1">
      <c r="A98" s="6"/>
      <c r="B98" s="28" t="s">
        <v>278</v>
      </c>
      <c r="C98" s="28" t="s">
        <v>278</v>
      </c>
      <c r="D98" s="3" t="s">
        <v>278</v>
      </c>
      <c r="E98" s="20" t="s">
        <v>101</v>
      </c>
      <c r="F98" s="3" t="s">
        <v>609</v>
      </c>
      <c r="G98" s="16" t="s">
        <v>684</v>
      </c>
      <c r="H98" s="58" t="s">
        <v>611</v>
      </c>
      <c r="I98" s="59" t="s">
        <v>669</v>
      </c>
      <c r="J98" s="7" t="s">
        <v>10</v>
      </c>
      <c r="K98" s="67" t="str">
        <f t="shared" si="6"/>
        <v>M9999</v>
      </c>
      <c r="L98" s="98" t="str">
        <f t="shared" si="7"/>
        <v>Doppelt</v>
      </c>
      <c r="M98" s="41" t="str">
        <f t="shared" si="5"/>
        <v>009 - Auto Brake
M-GND
Masse LE Flaps Transit LED</v>
      </c>
    </row>
    <row r="99" spans="1:13" ht="43.5">
      <c r="A99" s="34" t="s">
        <v>450</v>
      </c>
      <c r="B99" s="27" t="s">
        <v>515</v>
      </c>
      <c r="C99" s="27" t="s">
        <v>275</v>
      </c>
      <c r="D99" s="4" t="s">
        <v>298</v>
      </c>
      <c r="E99" s="21" t="s">
        <v>40</v>
      </c>
      <c r="F99" s="3" t="s">
        <v>714</v>
      </c>
      <c r="G99" s="16" t="s">
        <v>691</v>
      </c>
      <c r="H99" s="56">
        <v>6</v>
      </c>
      <c r="I99" s="57" t="s">
        <v>698</v>
      </c>
      <c r="J99" s="5" t="s">
        <v>3</v>
      </c>
      <c r="K99" s="67" t="str">
        <f t="shared" si="6"/>
        <v>I6</v>
      </c>
      <c r="L99" s="98">
        <f t="shared" si="7"/>
      </c>
      <c r="M99" s="41" t="str">
        <f aca="true" t="shared" si="8" ref="M99:M118">IF(D99="-",$A$99&amp;CHAR(10)&amp;J99&amp;"-"&amp;H99&amp;CHAR(10)&amp;E99,$A$99&amp;CHAR(10)&amp;J99&amp;"-"&amp;H99&amp;" - "&amp;C99&amp;CHAR(10)&amp;D99)</f>
        <v>010 - A/P A/T FMC F/O
I-6 - Switches
ASA A/T reset F/O Pushed</v>
      </c>
    </row>
    <row r="100" spans="1:13" ht="42.75">
      <c r="A100" s="6" t="s">
        <v>297</v>
      </c>
      <c r="B100" s="28" t="s">
        <v>516</v>
      </c>
      <c r="C100" s="28" t="s">
        <v>275</v>
      </c>
      <c r="D100" s="3" t="s">
        <v>299</v>
      </c>
      <c r="E100" s="20" t="s">
        <v>41</v>
      </c>
      <c r="F100" s="3" t="s">
        <v>714</v>
      </c>
      <c r="G100" s="16" t="s">
        <v>691</v>
      </c>
      <c r="H100" s="58">
        <v>7</v>
      </c>
      <c r="I100" s="59" t="s">
        <v>699</v>
      </c>
      <c r="J100" s="7" t="s">
        <v>3</v>
      </c>
      <c r="K100" s="67" t="str">
        <f t="shared" si="6"/>
        <v>I7</v>
      </c>
      <c r="L100" s="98">
        <f t="shared" si="7"/>
      </c>
      <c r="M100" s="41" t="str">
        <f t="shared" si="8"/>
        <v>010 - A/P A/T FMC F/O
I-7 - Switches
ASA FMC reset F/O Pushed</v>
      </c>
    </row>
    <row r="101" spans="1:13" ht="42.75">
      <c r="A101" s="6"/>
      <c r="B101" s="28" t="s">
        <v>517</v>
      </c>
      <c r="C101" s="28" t="s">
        <v>275</v>
      </c>
      <c r="D101" s="3" t="s">
        <v>300</v>
      </c>
      <c r="E101" s="20" t="s">
        <v>42</v>
      </c>
      <c r="F101" s="3" t="s">
        <v>714</v>
      </c>
      <c r="G101" s="16" t="s">
        <v>691</v>
      </c>
      <c r="H101" s="58">
        <v>8</v>
      </c>
      <c r="I101" s="59" t="s">
        <v>700</v>
      </c>
      <c r="J101" s="7" t="s">
        <v>3</v>
      </c>
      <c r="K101" s="67" t="str">
        <f t="shared" si="6"/>
        <v>I8</v>
      </c>
      <c r="L101" s="98">
        <f t="shared" si="7"/>
      </c>
      <c r="M101" s="41" t="str">
        <f t="shared" si="8"/>
        <v>010 - A/P A/T FMC F/O
I-8 - Switches
ASA A/P reset F/O Pushed</v>
      </c>
    </row>
    <row r="102" spans="1:13" ht="42.75">
      <c r="A102" s="6"/>
      <c r="B102" s="28" t="s">
        <v>278</v>
      </c>
      <c r="C102" s="28" t="s">
        <v>278</v>
      </c>
      <c r="D102" s="3" t="s">
        <v>278</v>
      </c>
      <c r="E102" s="20" t="s">
        <v>116</v>
      </c>
      <c r="F102" s="3" t="s">
        <v>714</v>
      </c>
      <c r="G102" s="16" t="s">
        <v>691</v>
      </c>
      <c r="H102" s="58" t="s">
        <v>615</v>
      </c>
      <c r="I102" s="59" t="s">
        <v>669</v>
      </c>
      <c r="J102" s="7" t="s">
        <v>10</v>
      </c>
      <c r="K102" s="67" t="str">
        <f t="shared" si="6"/>
        <v>M9999</v>
      </c>
      <c r="L102" s="98" t="str">
        <f t="shared" si="7"/>
        <v>Doppelt</v>
      </c>
      <c r="M102" s="41" t="str">
        <f t="shared" si="8"/>
        <v>010 - A/P A/T FMC F/O
M-GND2
Masse A/T A/P FMC Switch</v>
      </c>
    </row>
    <row r="103" spans="1:13" ht="42.75">
      <c r="A103" s="6"/>
      <c r="B103" s="28" t="s">
        <v>518</v>
      </c>
      <c r="C103" s="28" t="s">
        <v>275</v>
      </c>
      <c r="D103" s="3" t="s">
        <v>301</v>
      </c>
      <c r="E103" s="20" t="s">
        <v>45</v>
      </c>
      <c r="F103" s="3" t="s">
        <v>714</v>
      </c>
      <c r="G103" s="16" t="s">
        <v>691</v>
      </c>
      <c r="H103" s="58">
        <v>16</v>
      </c>
      <c r="I103" s="59" t="s">
        <v>690</v>
      </c>
      <c r="J103" s="7" t="s">
        <v>3</v>
      </c>
      <c r="K103" s="67" t="str">
        <f t="shared" si="6"/>
        <v>I16</v>
      </c>
      <c r="L103" s="98">
        <f t="shared" si="7"/>
      </c>
      <c r="M103" s="41" t="str">
        <f t="shared" si="8"/>
        <v>010 - A/P A/T FMC F/O
I-16 - Switches
ASA Test F/O 1</v>
      </c>
    </row>
    <row r="104" spans="1:13" ht="42.75">
      <c r="A104" s="6"/>
      <c r="B104" s="28" t="s">
        <v>519</v>
      </c>
      <c r="C104" s="28" t="s">
        <v>275</v>
      </c>
      <c r="D104" s="3" t="s">
        <v>302</v>
      </c>
      <c r="E104" s="20" t="s">
        <v>44</v>
      </c>
      <c r="F104" s="3" t="s">
        <v>714</v>
      </c>
      <c r="G104" s="16" t="s">
        <v>691</v>
      </c>
      <c r="H104" s="58">
        <v>17</v>
      </c>
      <c r="I104" s="59" t="s">
        <v>708</v>
      </c>
      <c r="J104" s="7" t="s">
        <v>3</v>
      </c>
      <c r="K104" s="67" t="str">
        <f t="shared" si="6"/>
        <v>I17</v>
      </c>
      <c r="L104" s="98">
        <f t="shared" si="7"/>
      </c>
      <c r="M104" s="41" t="str">
        <f t="shared" si="8"/>
        <v>010 - A/P A/T FMC F/O
I-17 - Switches
ASA Test F/O 2</v>
      </c>
    </row>
    <row r="105" spans="1:13" ht="42.75">
      <c r="A105" s="6"/>
      <c r="B105" s="28" t="s">
        <v>278</v>
      </c>
      <c r="C105" s="28" t="s">
        <v>278</v>
      </c>
      <c r="D105" s="3" t="s">
        <v>278</v>
      </c>
      <c r="E105" s="20" t="s">
        <v>117</v>
      </c>
      <c r="F105" s="3" t="s">
        <v>714</v>
      </c>
      <c r="G105" s="16" t="s">
        <v>691</v>
      </c>
      <c r="H105" s="58" t="s">
        <v>615</v>
      </c>
      <c r="I105" s="59" t="s">
        <v>669</v>
      </c>
      <c r="J105" s="7" t="s">
        <v>10</v>
      </c>
      <c r="K105" s="67" t="str">
        <f t="shared" si="6"/>
        <v>M9999</v>
      </c>
      <c r="L105" s="98" t="str">
        <f t="shared" si="7"/>
        <v>Doppelt</v>
      </c>
      <c r="M105" s="41" t="str">
        <f t="shared" si="8"/>
        <v>010 - A/P A/T FMC F/O
M-GND2
Masse Test 1+ 2</v>
      </c>
    </row>
    <row r="106" spans="1:13" ht="43.5">
      <c r="A106" s="129" t="s">
        <v>839</v>
      </c>
      <c r="B106" s="28" t="s">
        <v>520</v>
      </c>
      <c r="C106" s="28" t="s">
        <v>278</v>
      </c>
      <c r="D106" s="128"/>
      <c r="E106" s="20" t="s">
        <v>303</v>
      </c>
      <c r="F106" s="3" t="s">
        <v>714</v>
      </c>
      <c r="G106" s="16" t="s">
        <v>691</v>
      </c>
      <c r="H106" s="58">
        <v>62</v>
      </c>
      <c r="I106" s="59" t="s">
        <v>824</v>
      </c>
      <c r="J106" s="7" t="s">
        <v>3</v>
      </c>
      <c r="K106" s="67" t="str">
        <f t="shared" si="6"/>
        <v>I62</v>
      </c>
      <c r="L106" s="98" t="str">
        <f t="shared" si="7"/>
        <v>Doppelt</v>
      </c>
      <c r="M106" s="41" t="str">
        <f t="shared" si="8"/>
        <v>010 - A/P A/T FMC F/O
I-62 - -
</v>
      </c>
    </row>
    <row r="107" spans="1:13" ht="42.75">
      <c r="A107" s="6"/>
      <c r="B107" s="28" t="s">
        <v>278</v>
      </c>
      <c r="C107" s="28" t="s">
        <v>278</v>
      </c>
      <c r="D107" s="3" t="s">
        <v>278</v>
      </c>
      <c r="E107" s="20" t="s">
        <v>304</v>
      </c>
      <c r="F107" s="3" t="s">
        <v>714</v>
      </c>
      <c r="G107" s="16" t="s">
        <v>691</v>
      </c>
      <c r="H107" s="58" t="s">
        <v>670</v>
      </c>
      <c r="I107" s="59" t="s">
        <v>669</v>
      </c>
      <c r="J107" s="7" t="s">
        <v>10</v>
      </c>
      <c r="K107" s="67" t="str">
        <f t="shared" si="6"/>
        <v>M9999</v>
      </c>
      <c r="L107" s="98" t="str">
        <f t="shared" si="7"/>
        <v>Doppelt</v>
      </c>
      <c r="M107" s="41" t="str">
        <f t="shared" si="8"/>
        <v>010 - A/P A/T FMC F/O
M-GND7
Masse Below G/S P.Inhibit Switch</v>
      </c>
    </row>
    <row r="108" spans="1:13" ht="42.75">
      <c r="A108" s="6"/>
      <c r="B108" s="28" t="s">
        <v>521</v>
      </c>
      <c r="C108" s="28" t="s">
        <v>277</v>
      </c>
      <c r="D108" s="3" t="s">
        <v>305</v>
      </c>
      <c r="E108" s="20" t="s">
        <v>51</v>
      </c>
      <c r="F108" s="3" t="s">
        <v>609</v>
      </c>
      <c r="G108" s="16" t="s">
        <v>684</v>
      </c>
      <c r="H108" s="58">
        <v>21</v>
      </c>
      <c r="I108" s="59" t="s">
        <v>654</v>
      </c>
      <c r="J108" s="7" t="s">
        <v>19</v>
      </c>
      <c r="K108" s="67" t="str">
        <f t="shared" si="6"/>
        <v>O21</v>
      </c>
      <c r="L108" s="98">
        <f t="shared" si="7"/>
      </c>
      <c r="M108" s="41" t="str">
        <f t="shared" si="8"/>
        <v>010 - A/P A/T FMC F/O
O-21 - Indicators
ASA A/T Red F/O</v>
      </c>
    </row>
    <row r="109" spans="1:13" ht="42.75">
      <c r="A109" s="6"/>
      <c r="B109" s="28" t="s">
        <v>522</v>
      </c>
      <c r="C109" s="28" t="s">
        <v>277</v>
      </c>
      <c r="D109" s="3" t="s">
        <v>306</v>
      </c>
      <c r="E109" s="20" t="s">
        <v>50</v>
      </c>
      <c r="F109" s="3" t="s">
        <v>609</v>
      </c>
      <c r="G109" s="16" t="s">
        <v>684</v>
      </c>
      <c r="H109" s="58">
        <v>22</v>
      </c>
      <c r="I109" s="59" t="s">
        <v>655</v>
      </c>
      <c r="J109" s="7" t="s">
        <v>19</v>
      </c>
      <c r="K109" s="67" t="str">
        <f t="shared" si="6"/>
        <v>O22</v>
      </c>
      <c r="L109" s="98">
        <f t="shared" si="7"/>
      </c>
      <c r="M109" s="41" t="str">
        <f t="shared" si="8"/>
        <v>010 - A/P A/T FMC F/O
O-22 - Indicators
ASA A/P Red F/O</v>
      </c>
    </row>
    <row r="110" spans="1:13" ht="42.75">
      <c r="A110" s="6"/>
      <c r="B110" s="28" t="s">
        <v>278</v>
      </c>
      <c r="C110" s="28" t="s">
        <v>278</v>
      </c>
      <c r="D110" s="3" t="s">
        <v>278</v>
      </c>
      <c r="E110" s="20" t="s">
        <v>118</v>
      </c>
      <c r="F110" s="3" t="s">
        <v>609</v>
      </c>
      <c r="G110" s="16" t="s">
        <v>684</v>
      </c>
      <c r="H110" s="58" t="s">
        <v>611</v>
      </c>
      <c r="I110" s="59" t="s">
        <v>669</v>
      </c>
      <c r="J110" s="7" t="s">
        <v>10</v>
      </c>
      <c r="K110" s="67" t="str">
        <f t="shared" si="6"/>
        <v>M9999</v>
      </c>
      <c r="L110" s="98" t="str">
        <f t="shared" si="7"/>
        <v>Doppelt</v>
      </c>
      <c r="M110" s="41" t="str">
        <f t="shared" si="8"/>
        <v>010 - A/P A/T FMC F/O
M-GND
Masse A/T A/P LED ROT </v>
      </c>
    </row>
    <row r="111" spans="1:13" ht="42.75">
      <c r="A111" s="6"/>
      <c r="B111" s="28" t="s">
        <v>523</v>
      </c>
      <c r="C111" s="28" t="s">
        <v>277</v>
      </c>
      <c r="D111" s="3" t="s">
        <v>307</v>
      </c>
      <c r="E111" s="20" t="s">
        <v>119</v>
      </c>
      <c r="F111" s="3" t="s">
        <v>609</v>
      </c>
      <c r="G111" s="16" t="s">
        <v>684</v>
      </c>
      <c r="H111" s="58">
        <v>23</v>
      </c>
      <c r="I111" s="59" t="s">
        <v>656</v>
      </c>
      <c r="J111" s="7" t="s">
        <v>19</v>
      </c>
      <c r="K111" s="67" t="str">
        <f t="shared" si="6"/>
        <v>O23</v>
      </c>
      <c r="L111" s="98">
        <f t="shared" si="7"/>
      </c>
      <c r="M111" s="41" t="str">
        <f t="shared" si="8"/>
        <v>010 - A/P A/T FMC F/O
O-23 - Indicators
ASA A/T Amber F/O</v>
      </c>
    </row>
    <row r="112" spans="1:13" ht="42.75">
      <c r="A112" s="6"/>
      <c r="B112" s="28" t="s">
        <v>524</v>
      </c>
      <c r="C112" s="28" t="s">
        <v>277</v>
      </c>
      <c r="D112" s="3" t="s">
        <v>308</v>
      </c>
      <c r="E112" s="20" t="s">
        <v>53</v>
      </c>
      <c r="F112" s="3" t="s">
        <v>609</v>
      </c>
      <c r="G112" s="16" t="s">
        <v>684</v>
      </c>
      <c r="H112" s="58">
        <v>24</v>
      </c>
      <c r="I112" s="59" t="s">
        <v>666</v>
      </c>
      <c r="J112" s="7" t="s">
        <v>19</v>
      </c>
      <c r="K112" s="67" t="str">
        <f t="shared" si="6"/>
        <v>O24</v>
      </c>
      <c r="L112" s="98">
        <f t="shared" si="7"/>
      </c>
      <c r="M112" s="41" t="str">
        <f t="shared" si="8"/>
        <v>010 - A/P A/T FMC F/O
O-24 - Indicators
ASA A/P Amber F/O</v>
      </c>
    </row>
    <row r="113" spans="1:13" ht="42.75">
      <c r="A113" s="6"/>
      <c r="B113" s="28" t="s">
        <v>525</v>
      </c>
      <c r="C113" s="28" t="s">
        <v>277</v>
      </c>
      <c r="D113" s="3" t="s">
        <v>309</v>
      </c>
      <c r="E113" s="20" t="s">
        <v>55</v>
      </c>
      <c r="F113" s="3" t="s">
        <v>609</v>
      </c>
      <c r="G113" s="16" t="s">
        <v>684</v>
      </c>
      <c r="H113" s="58">
        <v>25</v>
      </c>
      <c r="I113" s="59" t="s">
        <v>667</v>
      </c>
      <c r="J113" s="7" t="s">
        <v>19</v>
      </c>
      <c r="K113" s="67" t="str">
        <f t="shared" si="6"/>
        <v>O25</v>
      </c>
      <c r="L113" s="98">
        <f t="shared" si="7"/>
      </c>
      <c r="M113" s="41" t="str">
        <f t="shared" si="8"/>
        <v>010 - A/P A/T FMC F/O
O-25 - Indicators
ASA FMC F/O</v>
      </c>
    </row>
    <row r="114" spans="1:13" ht="42.75">
      <c r="A114" s="6"/>
      <c r="B114" s="28" t="s">
        <v>278</v>
      </c>
      <c r="C114" s="28" t="s">
        <v>278</v>
      </c>
      <c r="D114" s="3" t="s">
        <v>278</v>
      </c>
      <c r="E114" s="20" t="s">
        <v>120</v>
      </c>
      <c r="F114" s="3" t="s">
        <v>609</v>
      </c>
      <c r="G114" s="16" t="s">
        <v>684</v>
      </c>
      <c r="H114" s="58" t="s">
        <v>611</v>
      </c>
      <c r="I114" s="59" t="s">
        <v>669</v>
      </c>
      <c r="J114" s="7" t="s">
        <v>10</v>
      </c>
      <c r="K114" s="67" t="str">
        <f t="shared" si="6"/>
        <v>M9999</v>
      </c>
      <c r="L114" s="98" t="str">
        <f t="shared" si="7"/>
        <v>Doppelt</v>
      </c>
      <c r="M114" s="41" t="str">
        <f t="shared" si="8"/>
        <v>010 - A/P A/T FMC F/O
M-GND
Masse A/T A/P FMC LED amber</v>
      </c>
    </row>
    <row r="115" spans="1:13" ht="42.75">
      <c r="A115" s="6"/>
      <c r="B115" s="28" t="s">
        <v>526</v>
      </c>
      <c r="C115" s="28" t="s">
        <v>277</v>
      </c>
      <c r="D115" s="3" t="s">
        <v>310</v>
      </c>
      <c r="E115" s="20" t="s">
        <v>121</v>
      </c>
      <c r="F115" s="3" t="s">
        <v>609</v>
      </c>
      <c r="G115" s="16" t="s">
        <v>684</v>
      </c>
      <c r="H115" s="58">
        <v>26</v>
      </c>
      <c r="I115" s="59" t="s">
        <v>718</v>
      </c>
      <c r="J115" s="7" t="s">
        <v>19</v>
      </c>
      <c r="K115" s="67" t="str">
        <f t="shared" si="6"/>
        <v>O26</v>
      </c>
      <c r="L115" s="98">
        <f t="shared" si="7"/>
      </c>
      <c r="M115" s="41" t="str">
        <f t="shared" si="8"/>
        <v>010 - A/P A/T FMC F/O
O-26 - Indicators
Spoiler Extended</v>
      </c>
    </row>
    <row r="116" spans="1:13" ht="42.75">
      <c r="A116" s="6"/>
      <c r="B116" s="28" t="s">
        <v>278</v>
      </c>
      <c r="C116" s="28" t="s">
        <v>278</v>
      </c>
      <c r="D116" s="3" t="s">
        <v>278</v>
      </c>
      <c r="E116" s="20" t="s">
        <v>122</v>
      </c>
      <c r="F116" s="3" t="s">
        <v>609</v>
      </c>
      <c r="G116" s="16" t="s">
        <v>684</v>
      </c>
      <c r="H116" s="58" t="s">
        <v>611</v>
      </c>
      <c r="I116" s="59" t="s">
        <v>669</v>
      </c>
      <c r="J116" s="7" t="s">
        <v>10</v>
      </c>
      <c r="K116" s="67" t="str">
        <f t="shared" si="6"/>
        <v>M9999</v>
      </c>
      <c r="L116" s="98" t="str">
        <f t="shared" si="7"/>
        <v>Doppelt</v>
      </c>
      <c r="M116" s="41" t="str">
        <f t="shared" si="8"/>
        <v>010 - A/P A/T FMC F/O
M-GND
Masse Speed Brake extendet LED</v>
      </c>
    </row>
    <row r="117" spans="1:13" ht="42.75">
      <c r="A117" s="6"/>
      <c r="B117" s="28" t="s">
        <v>527</v>
      </c>
      <c r="C117" s="28" t="s">
        <v>277</v>
      </c>
      <c r="D117" s="3" t="s">
        <v>311</v>
      </c>
      <c r="E117" s="20" t="s">
        <v>123</v>
      </c>
      <c r="F117" s="3" t="s">
        <v>609</v>
      </c>
      <c r="G117" s="16" t="s">
        <v>684</v>
      </c>
      <c r="H117" s="58">
        <v>27</v>
      </c>
      <c r="I117" s="59" t="s">
        <v>657</v>
      </c>
      <c r="J117" s="7" t="s">
        <v>19</v>
      </c>
      <c r="K117" s="67" t="str">
        <f t="shared" si="6"/>
        <v>O27</v>
      </c>
      <c r="L117" s="98">
        <f t="shared" si="7"/>
      </c>
      <c r="M117" s="41" t="str">
        <f t="shared" si="8"/>
        <v>010 - A/P A/T FMC F/O
O-27 - Indicators
Below GS FO</v>
      </c>
    </row>
    <row r="118" spans="1:13" ht="43.5" thickBot="1">
      <c r="A118" s="8"/>
      <c r="B118" s="29" t="s">
        <v>278</v>
      </c>
      <c r="C118" s="29" t="s">
        <v>278</v>
      </c>
      <c r="D118" s="9" t="s">
        <v>278</v>
      </c>
      <c r="E118" s="22" t="s">
        <v>124</v>
      </c>
      <c r="F118" s="3" t="s">
        <v>609</v>
      </c>
      <c r="G118" s="16" t="s">
        <v>684</v>
      </c>
      <c r="H118" s="60" t="s">
        <v>611</v>
      </c>
      <c r="I118" s="61" t="s">
        <v>669</v>
      </c>
      <c r="J118" s="10" t="s">
        <v>10</v>
      </c>
      <c r="K118" s="67" t="str">
        <f t="shared" si="6"/>
        <v>M9999</v>
      </c>
      <c r="L118" s="98" t="str">
        <f t="shared" si="7"/>
        <v>Doppelt</v>
      </c>
      <c r="M118" s="41" t="str">
        <f t="shared" si="8"/>
        <v>010 - A/P A/T FMC F/O
M-GND
Masse Below G/S P.Inhibit LED</v>
      </c>
    </row>
    <row r="119" spans="1:13" ht="43.5">
      <c r="A119" s="34" t="s">
        <v>451</v>
      </c>
      <c r="B119" s="27" t="s">
        <v>528</v>
      </c>
      <c r="C119" s="27" t="s">
        <v>275</v>
      </c>
      <c r="D119" s="4" t="s">
        <v>338</v>
      </c>
      <c r="E119" s="21" t="s">
        <v>30</v>
      </c>
      <c r="F119" s="3" t="s">
        <v>613</v>
      </c>
      <c r="G119" s="16" t="s">
        <v>691</v>
      </c>
      <c r="H119" s="56">
        <v>27</v>
      </c>
      <c r="I119" s="56">
        <v>27</v>
      </c>
      <c r="J119" s="5" t="s">
        <v>3</v>
      </c>
      <c r="K119" s="67" t="str">
        <f t="shared" si="6"/>
        <v>I27</v>
      </c>
      <c r="L119" s="98">
        <f t="shared" si="7"/>
      </c>
      <c r="M119" s="41" t="str">
        <f aca="true" t="shared" si="9" ref="M119:M128">IF(D119="-",$A$119&amp;CHAR(10)&amp;J119&amp;"-"&amp;H119&amp;CHAR(10)&amp;E119,$A$119&amp;CHAR(10)&amp;J119&amp;"-"&amp;H119&amp;" - "&amp;C119&amp;CHAR(10)&amp;D119)</f>
        <v>011 - DUs F/O
I-27 - Switches
Main Panel DUs FO Norm</v>
      </c>
    </row>
    <row r="120" spans="1:13" ht="42.75">
      <c r="A120" s="6"/>
      <c r="B120" s="28" t="s">
        <v>529</v>
      </c>
      <c r="C120" s="28" t="s">
        <v>275</v>
      </c>
      <c r="D120" s="3" t="s">
        <v>339</v>
      </c>
      <c r="E120" s="20" t="s">
        <v>31</v>
      </c>
      <c r="F120" s="3" t="s">
        <v>613</v>
      </c>
      <c r="G120" s="16" t="s">
        <v>691</v>
      </c>
      <c r="H120" s="58">
        <v>28</v>
      </c>
      <c r="I120" s="58">
        <v>28</v>
      </c>
      <c r="J120" s="7" t="s">
        <v>3</v>
      </c>
      <c r="K120" s="67" t="str">
        <f t="shared" si="6"/>
        <v>I28</v>
      </c>
      <c r="L120" s="98">
        <f t="shared" si="7"/>
      </c>
      <c r="M120" s="41" t="str">
        <f t="shared" si="9"/>
        <v>011 - DUs F/O
I-28 - Switches
Main Panel DUs FO PFD</v>
      </c>
    </row>
    <row r="121" spans="1:13" ht="42.75">
      <c r="A121" s="6"/>
      <c r="B121" s="28" t="s">
        <v>530</v>
      </c>
      <c r="C121" s="28" t="s">
        <v>275</v>
      </c>
      <c r="D121" s="3" t="s">
        <v>340</v>
      </c>
      <c r="E121" s="20" t="s">
        <v>32</v>
      </c>
      <c r="F121" s="3" t="s">
        <v>613</v>
      </c>
      <c r="G121" s="16" t="s">
        <v>691</v>
      </c>
      <c r="H121" s="58">
        <v>29</v>
      </c>
      <c r="I121" s="58">
        <v>29</v>
      </c>
      <c r="J121" s="7" t="s">
        <v>3</v>
      </c>
      <c r="K121" s="67" t="str">
        <f t="shared" si="6"/>
        <v>I29</v>
      </c>
      <c r="L121" s="98">
        <f t="shared" si="7"/>
      </c>
      <c r="M121" s="41" t="str">
        <f t="shared" si="9"/>
        <v>011 - DUs F/O
I-29 - Switches
Main Panel Dus FO Eng Pri</v>
      </c>
    </row>
    <row r="122" spans="1:13" ht="42.75">
      <c r="A122" s="6"/>
      <c r="B122" s="28" t="s">
        <v>531</v>
      </c>
      <c r="C122" s="28" t="s">
        <v>275</v>
      </c>
      <c r="D122" s="3" t="s">
        <v>341</v>
      </c>
      <c r="E122" s="20" t="s">
        <v>33</v>
      </c>
      <c r="F122" s="3" t="s">
        <v>613</v>
      </c>
      <c r="G122" s="16" t="s">
        <v>691</v>
      </c>
      <c r="H122" s="58">
        <v>30</v>
      </c>
      <c r="I122" s="58">
        <v>30</v>
      </c>
      <c r="J122" s="7" t="s">
        <v>3</v>
      </c>
      <c r="K122" s="67" t="str">
        <f aca="true" t="shared" si="10" ref="K122:K180">J122&amp;I122</f>
        <v>I30</v>
      </c>
      <c r="L122" s="98">
        <f t="shared" si="7"/>
      </c>
      <c r="M122" s="41" t="str">
        <f t="shared" si="9"/>
        <v>011 - DUs F/O
I-30 - Switches
Main Panel DUs FO Outbd PFD</v>
      </c>
    </row>
    <row r="123" spans="1:13" ht="42.75">
      <c r="A123" s="6"/>
      <c r="B123" s="28" t="s">
        <v>532</v>
      </c>
      <c r="C123" s="28" t="s">
        <v>275</v>
      </c>
      <c r="D123" s="3" t="s">
        <v>342</v>
      </c>
      <c r="E123" s="20" t="s">
        <v>34</v>
      </c>
      <c r="F123" s="3" t="s">
        <v>613</v>
      </c>
      <c r="G123" s="16" t="s">
        <v>691</v>
      </c>
      <c r="H123" s="58">
        <v>31</v>
      </c>
      <c r="I123" s="58">
        <v>31</v>
      </c>
      <c r="J123" s="7" t="s">
        <v>3</v>
      </c>
      <c r="K123" s="67" t="str">
        <f t="shared" si="10"/>
        <v>I31</v>
      </c>
      <c r="L123" s="98">
        <f t="shared" si="7"/>
      </c>
      <c r="M123" s="41" t="str">
        <f t="shared" si="9"/>
        <v>011 - DUs F/O
I-31 - Switches
Main Panel DUs FO MFD</v>
      </c>
    </row>
    <row r="124" spans="1:13" ht="42.75">
      <c r="A124" s="6"/>
      <c r="B124" s="28" t="s">
        <v>278</v>
      </c>
      <c r="C124" s="28" t="s">
        <v>278</v>
      </c>
      <c r="D124" s="3" t="s">
        <v>278</v>
      </c>
      <c r="E124" s="20" t="s">
        <v>35</v>
      </c>
      <c r="F124" s="3" t="s">
        <v>613</v>
      </c>
      <c r="G124" s="16" t="s">
        <v>691</v>
      </c>
      <c r="H124" s="58" t="s">
        <v>617</v>
      </c>
      <c r="I124" s="59" t="s">
        <v>669</v>
      </c>
      <c r="J124" s="7" t="s">
        <v>10</v>
      </c>
      <c r="K124" s="67" t="str">
        <f t="shared" si="10"/>
        <v>M9999</v>
      </c>
      <c r="L124" s="98" t="str">
        <f t="shared" si="7"/>
        <v>Doppelt</v>
      </c>
      <c r="M124" s="41" t="str">
        <f t="shared" si="9"/>
        <v>011 - DUs F/O
M-GND4
Masse MIP DU</v>
      </c>
    </row>
    <row r="125" spans="1:13" ht="42.75">
      <c r="A125" s="6"/>
      <c r="B125" s="28" t="s">
        <v>533</v>
      </c>
      <c r="C125" s="28" t="s">
        <v>275</v>
      </c>
      <c r="D125" s="3" t="s">
        <v>343</v>
      </c>
      <c r="E125" s="20" t="s">
        <v>36</v>
      </c>
      <c r="F125" s="3" t="s">
        <v>613</v>
      </c>
      <c r="G125" s="16" t="s">
        <v>691</v>
      </c>
      <c r="H125" s="58">
        <v>13</v>
      </c>
      <c r="I125" s="59" t="s">
        <v>687</v>
      </c>
      <c r="J125" s="7" t="s">
        <v>3</v>
      </c>
      <c r="K125" s="67" t="str">
        <f t="shared" si="10"/>
        <v>I13</v>
      </c>
      <c r="L125" s="98">
        <f t="shared" si="7"/>
      </c>
      <c r="M125" s="41" t="str">
        <f t="shared" si="9"/>
        <v>011 - DUs F/O
I-13 - Switches
Lower Du FO Eng Pri</v>
      </c>
    </row>
    <row r="126" spans="1:13" ht="42.75">
      <c r="A126" s="6"/>
      <c r="B126" s="28" t="s">
        <v>534</v>
      </c>
      <c r="C126" s="28" t="s">
        <v>275</v>
      </c>
      <c r="D126" s="3" t="s">
        <v>344</v>
      </c>
      <c r="E126" s="20" t="s">
        <v>37</v>
      </c>
      <c r="F126" s="3" t="s">
        <v>613</v>
      </c>
      <c r="G126" s="16" t="s">
        <v>691</v>
      </c>
      <c r="H126" s="58">
        <v>14</v>
      </c>
      <c r="I126" s="59" t="s">
        <v>688</v>
      </c>
      <c r="J126" s="7" t="s">
        <v>3</v>
      </c>
      <c r="K126" s="67" t="str">
        <f t="shared" si="10"/>
        <v>I14</v>
      </c>
      <c r="L126" s="98">
        <f t="shared" si="7"/>
      </c>
      <c r="M126" s="41" t="str">
        <f t="shared" si="9"/>
        <v>011 - DUs F/O
I-14 - Switches
Lower Du FO Norm</v>
      </c>
    </row>
    <row r="127" spans="1:13" ht="42.75">
      <c r="A127" s="6"/>
      <c r="B127" s="28" t="s">
        <v>535</v>
      </c>
      <c r="C127" s="28" t="s">
        <v>275</v>
      </c>
      <c r="D127" s="3" t="s">
        <v>345</v>
      </c>
      <c r="E127" s="20" t="s">
        <v>38</v>
      </c>
      <c r="F127" s="3" t="s">
        <v>613</v>
      </c>
      <c r="G127" s="16" t="s">
        <v>691</v>
      </c>
      <c r="H127" s="58">
        <v>15</v>
      </c>
      <c r="I127" s="59" t="s">
        <v>689</v>
      </c>
      <c r="J127" s="7" t="s">
        <v>3</v>
      </c>
      <c r="K127" s="67" t="str">
        <f t="shared" si="10"/>
        <v>I15</v>
      </c>
      <c r="L127" s="98">
        <f t="shared" si="7"/>
      </c>
      <c r="M127" s="41" t="str">
        <f t="shared" si="9"/>
        <v>011 - DUs F/O
I-15 - Switches
Lower Du FO ND</v>
      </c>
    </row>
    <row r="128" spans="1:13" ht="43.5" thickBot="1">
      <c r="A128" s="8"/>
      <c r="B128" s="29" t="s">
        <v>278</v>
      </c>
      <c r="C128" s="29" t="s">
        <v>278</v>
      </c>
      <c r="D128" s="9" t="s">
        <v>278</v>
      </c>
      <c r="E128" s="22" t="s">
        <v>39</v>
      </c>
      <c r="F128" s="9" t="s">
        <v>613</v>
      </c>
      <c r="G128" s="17" t="s">
        <v>691</v>
      </c>
      <c r="H128" s="60" t="s">
        <v>615</v>
      </c>
      <c r="I128" s="61" t="s">
        <v>669</v>
      </c>
      <c r="J128" s="10" t="s">
        <v>10</v>
      </c>
      <c r="K128" s="67" t="str">
        <f t="shared" si="10"/>
        <v>M9999</v>
      </c>
      <c r="L128" s="98" t="str">
        <f t="shared" si="7"/>
        <v>Doppelt</v>
      </c>
      <c r="M128" s="41" t="str">
        <f t="shared" si="9"/>
        <v>011 - DUs F/O
M-GND2
Masse LOWER DU</v>
      </c>
    </row>
    <row r="129" spans="1:13" ht="43.5">
      <c r="A129" s="34" t="s">
        <v>452</v>
      </c>
      <c r="B129" s="27" t="s">
        <v>536</v>
      </c>
      <c r="C129" s="27" t="s">
        <v>278</v>
      </c>
      <c r="D129" s="4" t="s">
        <v>278</v>
      </c>
      <c r="E129" s="21" t="s">
        <v>2</v>
      </c>
      <c r="F129" s="3" t="s">
        <v>613</v>
      </c>
      <c r="G129" s="16" t="s">
        <v>701</v>
      </c>
      <c r="H129" s="53">
        <v>38</v>
      </c>
      <c r="I129" s="95" t="s">
        <v>663</v>
      </c>
      <c r="J129" s="5" t="s">
        <v>3</v>
      </c>
      <c r="K129" s="67" t="str">
        <f t="shared" si="10"/>
        <v>I38</v>
      </c>
      <c r="L129" s="98">
        <f t="shared" si="7"/>
      </c>
      <c r="M129" s="41" t="str">
        <f aca="true" t="shared" si="11" ref="M129:M154">IF(D129="-",$A$129&amp;CHAR(10)&amp;J129&amp;"-"&amp;H129&amp;CHAR(10)&amp;E129,$A$129&amp;CHAR(10)&amp;J129&amp;"-"&amp;H129&amp;" - "&amp;C129&amp;CHAR(10)&amp;D129)</f>
        <v>012 - Clock Capt
I-38
Reset </v>
      </c>
    </row>
    <row r="130" spans="1:13" ht="43.5">
      <c r="A130" s="42" t="s">
        <v>347</v>
      </c>
      <c r="B130" s="28"/>
      <c r="C130" s="28" t="s">
        <v>278</v>
      </c>
      <c r="D130" s="3" t="s">
        <v>278</v>
      </c>
      <c r="E130" s="20" t="s">
        <v>4</v>
      </c>
      <c r="F130" s="3" t="s">
        <v>613</v>
      </c>
      <c r="G130" s="16" t="s">
        <v>701</v>
      </c>
      <c r="H130" s="54">
        <v>39</v>
      </c>
      <c r="I130" s="54">
        <v>39</v>
      </c>
      <c r="J130" s="7" t="s">
        <v>3</v>
      </c>
      <c r="K130" s="67" t="str">
        <f t="shared" si="10"/>
        <v>I39</v>
      </c>
      <c r="L130" s="98">
        <f t="shared" si="7"/>
      </c>
      <c r="M130" s="41" t="str">
        <f t="shared" si="11"/>
        <v>012 - Clock Capt
I-39
Set</v>
      </c>
    </row>
    <row r="131" spans="1:13" ht="42.75">
      <c r="A131" s="6"/>
      <c r="B131" s="28"/>
      <c r="C131" s="28" t="s">
        <v>278</v>
      </c>
      <c r="D131" s="3" t="s">
        <v>278</v>
      </c>
      <c r="E131" s="20" t="s">
        <v>5</v>
      </c>
      <c r="F131" s="3" t="s">
        <v>613</v>
      </c>
      <c r="G131" s="16" t="s">
        <v>701</v>
      </c>
      <c r="H131" s="54">
        <v>40</v>
      </c>
      <c r="I131" s="54">
        <v>40</v>
      </c>
      <c r="J131" s="7" t="s">
        <v>3</v>
      </c>
      <c r="K131" s="67" t="str">
        <f t="shared" si="10"/>
        <v>I40</v>
      </c>
      <c r="L131" s="98">
        <f aca="true" t="shared" si="12" ref="L131:L194">IF(MATCH(K131,K$1:K$65536,0)=ROW(),"","Doppelt")</f>
      </c>
      <c r="M131" s="41" t="str">
        <f t="shared" si="11"/>
        <v>012 - Clock Capt
I-40
ET</v>
      </c>
    </row>
    <row r="132" spans="1:13" ht="42.75">
      <c r="A132" s="6"/>
      <c r="B132" s="28"/>
      <c r="C132" s="28" t="s">
        <v>278</v>
      </c>
      <c r="D132" s="3" t="s">
        <v>278</v>
      </c>
      <c r="E132" s="20" t="s">
        <v>6</v>
      </c>
      <c r="F132" s="3" t="s">
        <v>613</v>
      </c>
      <c r="G132" s="16" t="s">
        <v>701</v>
      </c>
      <c r="H132" s="54">
        <v>41</v>
      </c>
      <c r="I132" s="54">
        <v>41</v>
      </c>
      <c r="J132" s="7" t="s">
        <v>3</v>
      </c>
      <c r="K132" s="67" t="str">
        <f t="shared" si="10"/>
        <v>I41</v>
      </c>
      <c r="L132" s="98">
        <f t="shared" si="12"/>
      </c>
      <c r="M132" s="41" t="str">
        <f t="shared" si="11"/>
        <v>012 - Clock Capt
I-41
Minus</v>
      </c>
    </row>
    <row r="133" spans="1:13" ht="42.75">
      <c r="A133" s="6"/>
      <c r="B133" s="28"/>
      <c r="C133" s="28" t="s">
        <v>278</v>
      </c>
      <c r="D133" s="3" t="s">
        <v>278</v>
      </c>
      <c r="E133" s="20" t="s">
        <v>7</v>
      </c>
      <c r="F133" s="3" t="s">
        <v>613</v>
      </c>
      <c r="G133" s="16" t="s">
        <v>701</v>
      </c>
      <c r="H133" s="54">
        <v>42</v>
      </c>
      <c r="I133" s="54">
        <v>42</v>
      </c>
      <c r="J133" s="7" t="s">
        <v>3</v>
      </c>
      <c r="K133" s="67" t="str">
        <f t="shared" si="10"/>
        <v>I42</v>
      </c>
      <c r="L133" s="98">
        <f t="shared" si="12"/>
      </c>
      <c r="M133" s="41" t="str">
        <f t="shared" si="11"/>
        <v>012 - Clock Capt
I-42
Plus</v>
      </c>
    </row>
    <row r="134" spans="1:13" ht="42.75">
      <c r="A134" s="6"/>
      <c r="B134" s="28"/>
      <c r="C134" s="28" t="s">
        <v>278</v>
      </c>
      <c r="D134" s="3" t="s">
        <v>278</v>
      </c>
      <c r="E134" s="20" t="s">
        <v>8</v>
      </c>
      <c r="F134" s="3" t="s">
        <v>613</v>
      </c>
      <c r="G134" s="16" t="s">
        <v>701</v>
      </c>
      <c r="H134" s="54">
        <v>43</v>
      </c>
      <c r="I134" s="54">
        <v>43</v>
      </c>
      <c r="J134" s="7" t="s">
        <v>3</v>
      </c>
      <c r="K134" s="67" t="str">
        <f t="shared" si="10"/>
        <v>I43</v>
      </c>
      <c r="L134" s="98">
        <f t="shared" si="12"/>
      </c>
      <c r="M134" s="41" t="str">
        <f t="shared" si="11"/>
        <v>012 - Clock Capt
I-43
Time Date</v>
      </c>
    </row>
    <row r="135" spans="1:13" ht="42.75">
      <c r="A135" s="6"/>
      <c r="B135" s="28"/>
      <c r="C135" s="28" t="s">
        <v>278</v>
      </c>
      <c r="D135" s="3" t="s">
        <v>278</v>
      </c>
      <c r="E135" s="20" t="s">
        <v>9</v>
      </c>
      <c r="F135" s="3" t="s">
        <v>613</v>
      </c>
      <c r="G135" s="16" t="s">
        <v>701</v>
      </c>
      <c r="H135" s="54">
        <v>44</v>
      </c>
      <c r="I135" s="54">
        <v>44</v>
      </c>
      <c r="J135" s="7" t="s">
        <v>3</v>
      </c>
      <c r="K135" s="67" t="str">
        <f t="shared" si="10"/>
        <v>I44</v>
      </c>
      <c r="L135" s="98">
        <f t="shared" si="12"/>
      </c>
      <c r="M135" s="41" t="str">
        <f t="shared" si="11"/>
        <v>012 - Clock Capt
I-44
CHR</v>
      </c>
    </row>
    <row r="136" spans="1:13" ht="42.75">
      <c r="A136" s="6"/>
      <c r="B136" s="28"/>
      <c r="C136" s="28" t="s">
        <v>278</v>
      </c>
      <c r="D136" s="3" t="s">
        <v>278</v>
      </c>
      <c r="E136" s="20" t="s">
        <v>18</v>
      </c>
      <c r="F136" s="3" t="s">
        <v>613</v>
      </c>
      <c r="G136" s="16" t="s">
        <v>701</v>
      </c>
      <c r="H136" s="54" t="s">
        <v>618</v>
      </c>
      <c r="I136" s="96" t="s">
        <v>669</v>
      </c>
      <c r="J136" s="7" t="s">
        <v>10</v>
      </c>
      <c r="K136" s="67" t="str">
        <f t="shared" si="10"/>
        <v>M9999</v>
      </c>
      <c r="L136" s="98" t="str">
        <f t="shared" si="12"/>
        <v>Doppelt</v>
      </c>
      <c r="M136" s="41" t="str">
        <f t="shared" si="11"/>
        <v>012 - Clock Capt
M-GND5
Switch Masse</v>
      </c>
    </row>
    <row r="137" spans="1:13" ht="42.75">
      <c r="A137" s="6"/>
      <c r="B137" s="28"/>
      <c r="C137" s="28" t="s">
        <v>278</v>
      </c>
      <c r="D137" s="3" t="s">
        <v>278</v>
      </c>
      <c r="E137" s="20">
        <v>1</v>
      </c>
      <c r="F137" s="3"/>
      <c r="G137" s="16"/>
      <c r="H137" s="16"/>
      <c r="I137" s="50"/>
      <c r="J137" s="7" t="s">
        <v>11</v>
      </c>
      <c r="K137" s="67" t="str">
        <f t="shared" si="10"/>
        <v>D</v>
      </c>
      <c r="L137" s="98">
        <f t="shared" si="12"/>
      </c>
      <c r="M137" s="41" t="str">
        <f t="shared" si="11"/>
        <v>012 - Clock Capt
D-
1</v>
      </c>
    </row>
    <row r="138" spans="1:13" ht="42.75">
      <c r="A138" s="6"/>
      <c r="B138" s="28"/>
      <c r="C138" s="28" t="s">
        <v>278</v>
      </c>
      <c r="D138" s="3" t="s">
        <v>278</v>
      </c>
      <c r="E138" s="20">
        <v>2</v>
      </c>
      <c r="F138" s="3"/>
      <c r="G138" s="16"/>
      <c r="H138" s="16"/>
      <c r="I138" s="50"/>
      <c r="J138" s="7" t="s">
        <v>11</v>
      </c>
      <c r="K138" s="67" t="str">
        <f t="shared" si="10"/>
        <v>D</v>
      </c>
      <c r="L138" s="98" t="str">
        <f t="shared" si="12"/>
        <v>Doppelt</v>
      </c>
      <c r="M138" s="41" t="str">
        <f t="shared" si="11"/>
        <v>012 - Clock Capt
D-
2</v>
      </c>
    </row>
    <row r="139" spans="1:13" ht="43.5">
      <c r="A139" s="6"/>
      <c r="B139" s="28"/>
      <c r="C139" s="33" t="s">
        <v>278</v>
      </c>
      <c r="D139" s="33" t="s">
        <v>278</v>
      </c>
      <c r="E139" s="20">
        <v>3</v>
      </c>
      <c r="F139" s="3"/>
      <c r="G139" s="16"/>
      <c r="H139" s="16"/>
      <c r="I139" s="50"/>
      <c r="J139" s="7" t="s">
        <v>11</v>
      </c>
      <c r="K139" s="67" t="str">
        <f t="shared" si="10"/>
        <v>D</v>
      </c>
      <c r="L139" s="98" t="str">
        <f t="shared" si="12"/>
        <v>Doppelt</v>
      </c>
      <c r="M139" s="41" t="str">
        <f t="shared" si="11"/>
        <v>012 - Clock Capt
D-
3</v>
      </c>
    </row>
    <row r="140" spans="1:13" ht="42.75">
      <c r="A140" s="6"/>
      <c r="B140" s="28"/>
      <c r="C140" s="28" t="s">
        <v>278</v>
      </c>
      <c r="D140" s="3" t="s">
        <v>278</v>
      </c>
      <c r="E140" s="20">
        <v>4</v>
      </c>
      <c r="F140" s="3"/>
      <c r="G140" s="16"/>
      <c r="H140" s="16"/>
      <c r="I140" s="50"/>
      <c r="J140" s="7" t="s">
        <v>11</v>
      </c>
      <c r="K140" s="67" t="str">
        <f t="shared" si="10"/>
        <v>D</v>
      </c>
      <c r="L140" s="98" t="str">
        <f t="shared" si="12"/>
        <v>Doppelt</v>
      </c>
      <c r="M140" s="41" t="str">
        <f t="shared" si="11"/>
        <v>012 - Clock Capt
D-
4</v>
      </c>
    </row>
    <row r="141" spans="1:13" ht="42.75">
      <c r="A141" s="6"/>
      <c r="B141" s="28"/>
      <c r="C141" s="28" t="s">
        <v>278</v>
      </c>
      <c r="D141" s="3" t="s">
        <v>278</v>
      </c>
      <c r="E141" s="20">
        <v>5</v>
      </c>
      <c r="F141" s="3"/>
      <c r="G141" s="16"/>
      <c r="H141" s="16"/>
      <c r="I141" s="50"/>
      <c r="J141" s="7" t="s">
        <v>11</v>
      </c>
      <c r="K141" s="67" t="str">
        <f t="shared" si="10"/>
        <v>D</v>
      </c>
      <c r="L141" s="98" t="str">
        <f t="shared" si="12"/>
        <v>Doppelt</v>
      </c>
      <c r="M141" s="41" t="str">
        <f t="shared" si="11"/>
        <v>012 - Clock Capt
D-
5</v>
      </c>
    </row>
    <row r="142" spans="1:13" ht="42.75">
      <c r="A142" s="6"/>
      <c r="B142" s="28"/>
      <c r="C142" s="28" t="s">
        <v>278</v>
      </c>
      <c r="D142" s="3" t="s">
        <v>278</v>
      </c>
      <c r="E142" s="20">
        <v>6</v>
      </c>
      <c r="F142" s="3"/>
      <c r="G142" s="16"/>
      <c r="H142" s="16"/>
      <c r="I142" s="50"/>
      <c r="J142" s="7" t="s">
        <v>11</v>
      </c>
      <c r="K142" s="67" t="str">
        <f t="shared" si="10"/>
        <v>D</v>
      </c>
      <c r="L142" s="98" t="str">
        <f t="shared" si="12"/>
        <v>Doppelt</v>
      </c>
      <c r="M142" s="41" t="str">
        <f t="shared" si="11"/>
        <v>012 - Clock Capt
D-
6</v>
      </c>
    </row>
    <row r="143" spans="1:13" ht="42.75">
      <c r="A143" s="6"/>
      <c r="B143" s="28"/>
      <c r="C143" s="28" t="s">
        <v>278</v>
      </c>
      <c r="D143" s="3" t="s">
        <v>278</v>
      </c>
      <c r="E143" s="20">
        <v>7</v>
      </c>
      <c r="F143" s="3"/>
      <c r="G143" s="16"/>
      <c r="H143" s="16"/>
      <c r="I143" s="50"/>
      <c r="J143" s="7" t="s">
        <v>11</v>
      </c>
      <c r="K143" s="67" t="str">
        <f t="shared" si="10"/>
        <v>D</v>
      </c>
      <c r="L143" s="98" t="str">
        <f t="shared" si="12"/>
        <v>Doppelt</v>
      </c>
      <c r="M143" s="41" t="str">
        <f t="shared" si="11"/>
        <v>012 - Clock Capt
D-
7</v>
      </c>
    </row>
    <row r="144" spans="1:13" ht="42.75">
      <c r="A144" s="6"/>
      <c r="B144" s="28"/>
      <c r="C144" s="28" t="s">
        <v>278</v>
      </c>
      <c r="D144" s="3" t="s">
        <v>278</v>
      </c>
      <c r="E144" s="20">
        <v>8</v>
      </c>
      <c r="F144" s="3"/>
      <c r="G144" s="16"/>
      <c r="H144" s="16"/>
      <c r="I144" s="50"/>
      <c r="J144" s="7" t="s">
        <v>11</v>
      </c>
      <c r="K144" s="67" t="str">
        <f t="shared" si="10"/>
        <v>D</v>
      </c>
      <c r="L144" s="98" t="str">
        <f t="shared" si="12"/>
        <v>Doppelt</v>
      </c>
      <c r="M144" s="41" t="str">
        <f t="shared" si="11"/>
        <v>012 - Clock Capt
D-
8</v>
      </c>
    </row>
    <row r="145" spans="1:13" ht="42.75">
      <c r="A145" s="6"/>
      <c r="B145" s="28"/>
      <c r="C145" s="28" t="s">
        <v>278</v>
      </c>
      <c r="D145" s="3" t="s">
        <v>278</v>
      </c>
      <c r="E145" s="20" t="s">
        <v>12</v>
      </c>
      <c r="F145" s="3"/>
      <c r="G145" s="16"/>
      <c r="H145" s="16"/>
      <c r="I145" s="50"/>
      <c r="J145" s="7" t="s">
        <v>11</v>
      </c>
      <c r="K145" s="67" t="str">
        <f t="shared" si="10"/>
        <v>D</v>
      </c>
      <c r="L145" s="98" t="str">
        <f t="shared" si="12"/>
        <v>Doppelt</v>
      </c>
      <c r="M145" s="41" t="str">
        <f t="shared" si="11"/>
        <v>012 - Clock Capt
D-
A</v>
      </c>
    </row>
    <row r="146" spans="1:13" ht="42.75">
      <c r="A146" s="6"/>
      <c r="B146" s="28"/>
      <c r="C146" s="28" t="s">
        <v>278</v>
      </c>
      <c r="D146" s="3" t="s">
        <v>278</v>
      </c>
      <c r="E146" s="20" t="s">
        <v>13</v>
      </c>
      <c r="F146" s="3"/>
      <c r="G146" s="16"/>
      <c r="H146" s="16"/>
      <c r="I146" s="50"/>
      <c r="J146" s="7" t="s">
        <v>11</v>
      </c>
      <c r="K146" s="67" t="str">
        <f t="shared" si="10"/>
        <v>D</v>
      </c>
      <c r="L146" s="98" t="str">
        <f t="shared" si="12"/>
        <v>Doppelt</v>
      </c>
      <c r="M146" s="41" t="str">
        <f t="shared" si="11"/>
        <v>012 - Clock Capt
D-
B</v>
      </c>
    </row>
    <row r="147" spans="1:13" ht="42.75">
      <c r="A147" s="6"/>
      <c r="B147" s="28"/>
      <c r="C147" s="28" t="s">
        <v>278</v>
      </c>
      <c r="D147" s="3" t="s">
        <v>278</v>
      </c>
      <c r="E147" s="20" t="s">
        <v>14</v>
      </c>
      <c r="F147" s="3"/>
      <c r="G147" s="16"/>
      <c r="H147" s="16"/>
      <c r="I147" s="50"/>
      <c r="J147" s="7" t="s">
        <v>11</v>
      </c>
      <c r="K147" s="67" t="str">
        <f t="shared" si="10"/>
        <v>D</v>
      </c>
      <c r="L147" s="98" t="str">
        <f t="shared" si="12"/>
        <v>Doppelt</v>
      </c>
      <c r="M147" s="41" t="str">
        <f t="shared" si="11"/>
        <v>012 - Clock Capt
D-
C</v>
      </c>
    </row>
    <row r="148" spans="1:13" ht="42.75">
      <c r="A148" s="6"/>
      <c r="B148" s="28"/>
      <c r="C148" s="28" t="s">
        <v>278</v>
      </c>
      <c r="D148" s="3" t="s">
        <v>278</v>
      </c>
      <c r="E148" s="20" t="s">
        <v>11</v>
      </c>
      <c r="F148" s="3"/>
      <c r="G148" s="16"/>
      <c r="H148" s="16"/>
      <c r="I148" s="50"/>
      <c r="J148" s="7" t="s">
        <v>11</v>
      </c>
      <c r="K148" s="67" t="str">
        <f t="shared" si="10"/>
        <v>D</v>
      </c>
      <c r="L148" s="98" t="str">
        <f t="shared" si="12"/>
        <v>Doppelt</v>
      </c>
      <c r="M148" s="41" t="str">
        <f t="shared" si="11"/>
        <v>012 - Clock Capt
D-
D</v>
      </c>
    </row>
    <row r="149" spans="1:13" ht="42.75">
      <c r="A149" s="6"/>
      <c r="B149" s="28"/>
      <c r="C149" s="28" t="s">
        <v>278</v>
      </c>
      <c r="D149" s="3" t="s">
        <v>278</v>
      </c>
      <c r="E149" s="20" t="s">
        <v>15</v>
      </c>
      <c r="F149" s="3"/>
      <c r="G149" s="16"/>
      <c r="H149" s="16"/>
      <c r="I149" s="50"/>
      <c r="J149" s="7" t="s">
        <v>11</v>
      </c>
      <c r="K149" s="67" t="str">
        <f t="shared" si="10"/>
        <v>D</v>
      </c>
      <c r="L149" s="98" t="str">
        <f t="shared" si="12"/>
        <v>Doppelt</v>
      </c>
      <c r="M149" s="41" t="str">
        <f t="shared" si="11"/>
        <v>012 - Clock Capt
D-
E</v>
      </c>
    </row>
    <row r="150" spans="1:13" ht="42.75">
      <c r="A150" s="6"/>
      <c r="B150" s="28"/>
      <c r="C150" s="28" t="s">
        <v>278</v>
      </c>
      <c r="D150" s="3" t="s">
        <v>278</v>
      </c>
      <c r="E150" s="20" t="s">
        <v>16</v>
      </c>
      <c r="F150" s="3"/>
      <c r="G150" s="16"/>
      <c r="H150" s="16"/>
      <c r="I150" s="50"/>
      <c r="J150" s="7" t="s">
        <v>11</v>
      </c>
      <c r="K150" s="67" t="str">
        <f t="shared" si="10"/>
        <v>D</v>
      </c>
      <c r="L150" s="98" t="str">
        <f t="shared" si="12"/>
        <v>Doppelt</v>
      </c>
      <c r="M150" s="41" t="str">
        <f t="shared" si="11"/>
        <v>012 - Clock Capt
D-
F</v>
      </c>
    </row>
    <row r="151" spans="1:13" ht="42.75">
      <c r="A151" s="6"/>
      <c r="B151" s="28"/>
      <c r="C151" s="28" t="s">
        <v>278</v>
      </c>
      <c r="D151" s="3" t="s">
        <v>278</v>
      </c>
      <c r="E151" s="20" t="s">
        <v>17</v>
      </c>
      <c r="F151" s="3"/>
      <c r="G151" s="16"/>
      <c r="H151" s="16"/>
      <c r="I151" s="50"/>
      <c r="J151" s="7" t="s">
        <v>11</v>
      </c>
      <c r="K151" s="67" t="str">
        <f t="shared" si="10"/>
        <v>D</v>
      </c>
      <c r="L151" s="98" t="str">
        <f t="shared" si="12"/>
        <v>Doppelt</v>
      </c>
      <c r="M151" s="41" t="str">
        <f t="shared" si="11"/>
        <v>012 - Clock Capt
D-
G</v>
      </c>
    </row>
    <row r="152" spans="1:13" ht="42.75">
      <c r="A152" s="6"/>
      <c r="B152" s="28"/>
      <c r="C152" s="28" t="s">
        <v>278</v>
      </c>
      <c r="D152" s="3" t="s">
        <v>278</v>
      </c>
      <c r="E152" s="20" t="s">
        <v>20</v>
      </c>
      <c r="F152" s="3" t="s">
        <v>609</v>
      </c>
      <c r="G152" s="16" t="s">
        <v>684</v>
      </c>
      <c r="H152" s="54">
        <v>37</v>
      </c>
      <c r="I152" s="96" t="s">
        <v>662</v>
      </c>
      <c r="J152" s="7" t="s">
        <v>19</v>
      </c>
      <c r="K152" s="67" t="str">
        <f t="shared" si="10"/>
        <v>O37</v>
      </c>
      <c r="L152" s="98">
        <f t="shared" si="12"/>
      </c>
      <c r="M152" s="41" t="str">
        <f t="shared" si="11"/>
        <v>012 - Clock Capt
O-37
LED ET</v>
      </c>
    </row>
    <row r="153" spans="1:13" ht="42.75">
      <c r="A153" s="6"/>
      <c r="B153" s="28" t="s">
        <v>538</v>
      </c>
      <c r="C153" s="28" t="s">
        <v>278</v>
      </c>
      <c r="D153" s="3" t="s">
        <v>278</v>
      </c>
      <c r="E153" s="20" t="s">
        <v>21</v>
      </c>
      <c r="F153" s="3" t="s">
        <v>609</v>
      </c>
      <c r="G153" s="16" t="s">
        <v>684</v>
      </c>
      <c r="H153" s="54">
        <v>38</v>
      </c>
      <c r="I153" s="96" t="s">
        <v>663</v>
      </c>
      <c r="J153" s="7" t="s">
        <v>19</v>
      </c>
      <c r="K153" s="67" t="str">
        <f t="shared" si="10"/>
        <v>O38</v>
      </c>
      <c r="L153" s="98">
        <f t="shared" si="12"/>
      </c>
      <c r="M153" s="41" t="str">
        <f t="shared" si="11"/>
        <v>012 - Clock Capt
O-38
LED CHR</v>
      </c>
    </row>
    <row r="154" spans="1:13" ht="43.5" thickBot="1">
      <c r="A154" s="8"/>
      <c r="B154" s="29"/>
      <c r="C154" s="29" t="s">
        <v>278</v>
      </c>
      <c r="D154" s="9" t="s">
        <v>278</v>
      </c>
      <c r="E154" s="22" t="s">
        <v>22</v>
      </c>
      <c r="F154" s="3" t="s">
        <v>609</v>
      </c>
      <c r="G154" s="16" t="s">
        <v>684</v>
      </c>
      <c r="H154" s="55" t="s">
        <v>611</v>
      </c>
      <c r="I154" s="97" t="s">
        <v>669</v>
      </c>
      <c r="J154" s="10" t="s">
        <v>10</v>
      </c>
      <c r="K154" s="67" t="str">
        <f t="shared" si="10"/>
        <v>M9999</v>
      </c>
      <c r="L154" s="98" t="str">
        <f t="shared" si="12"/>
        <v>Doppelt</v>
      </c>
      <c r="M154" s="41" t="str">
        <f t="shared" si="11"/>
        <v>012 - Clock Capt
M-GND
Masse LED ET + CHR</v>
      </c>
    </row>
    <row r="155" spans="1:13" ht="43.5">
      <c r="A155" s="34" t="s">
        <v>453</v>
      </c>
      <c r="B155" s="27" t="s">
        <v>537</v>
      </c>
      <c r="C155" s="27" t="s">
        <v>278</v>
      </c>
      <c r="D155" s="4" t="s">
        <v>278</v>
      </c>
      <c r="E155" s="21" t="s">
        <v>2</v>
      </c>
      <c r="F155" s="4" t="s">
        <v>613</v>
      </c>
      <c r="G155" s="15" t="s">
        <v>701</v>
      </c>
      <c r="H155" s="53">
        <v>45</v>
      </c>
      <c r="I155" s="95" t="s">
        <v>668</v>
      </c>
      <c r="J155" s="5" t="s">
        <v>3</v>
      </c>
      <c r="K155" s="67" t="str">
        <f>J155&amp;I155</f>
        <v>I45</v>
      </c>
      <c r="L155" s="98">
        <f t="shared" si="12"/>
      </c>
      <c r="M155" s="41" t="str">
        <f>IF(D155="-",$A$155&amp;CHAR(10)&amp;J155&amp;"-"&amp;H155&amp;CHAR(10)&amp;E155,$A$155&amp;CHAR(10)&amp;J155&amp;"-"&amp;H155&amp;" - "&amp;C155&amp;CHAR(10)&amp;D155)</f>
        <v>013 - Clock F/O
I-45
Reset </v>
      </c>
    </row>
    <row r="156" spans="1:13" ht="43.5">
      <c r="A156" s="42" t="s">
        <v>347</v>
      </c>
      <c r="B156" s="28" t="s">
        <v>829</v>
      </c>
      <c r="C156" s="28" t="s">
        <v>278</v>
      </c>
      <c r="D156" s="3" t="s">
        <v>278</v>
      </c>
      <c r="E156" s="20" t="s">
        <v>4</v>
      </c>
      <c r="F156" s="3" t="s">
        <v>613</v>
      </c>
      <c r="G156" s="16" t="s">
        <v>701</v>
      </c>
      <c r="H156" s="54">
        <v>46</v>
      </c>
      <c r="I156" s="54">
        <v>46</v>
      </c>
      <c r="J156" s="7" t="s">
        <v>3</v>
      </c>
      <c r="K156" s="67" t="str">
        <f>J156&amp;I156</f>
        <v>I46</v>
      </c>
      <c r="L156" s="98">
        <f t="shared" si="12"/>
      </c>
      <c r="M156" s="41" t="str">
        <f>IF(D156="-",$A$155&amp;CHAR(10)&amp;J156&amp;"-"&amp;H156&amp;CHAR(10)&amp;E156,$A$155&amp;CHAR(10)&amp;J156&amp;"-"&amp;H156&amp;" - "&amp;C156&amp;CHAR(10)&amp;D156)</f>
        <v>013 - Clock F/O
I-46
Set</v>
      </c>
    </row>
    <row r="157" spans="1:13" ht="42.75">
      <c r="A157" s="6"/>
      <c r="B157" s="28" t="s">
        <v>830</v>
      </c>
      <c r="C157" s="28" t="s">
        <v>278</v>
      </c>
      <c r="D157" s="3" t="s">
        <v>278</v>
      </c>
      <c r="E157" s="20" t="s">
        <v>5</v>
      </c>
      <c r="F157" s="3" t="s">
        <v>613</v>
      </c>
      <c r="G157" s="16" t="s">
        <v>701</v>
      </c>
      <c r="H157" s="54">
        <v>47</v>
      </c>
      <c r="I157" s="54">
        <v>47</v>
      </c>
      <c r="J157" s="7" t="s">
        <v>3</v>
      </c>
      <c r="K157" s="67" t="str">
        <f>J157&amp;I157</f>
        <v>I47</v>
      </c>
      <c r="L157" s="98">
        <f t="shared" si="12"/>
      </c>
      <c r="M157" s="41" t="str">
        <f>IF(D157="-",$A$155&amp;CHAR(10)&amp;J157&amp;"-"&amp;H157&amp;CHAR(10)&amp;E157,$A$155&amp;CHAR(10)&amp;J157&amp;"-"&amp;H157&amp;" - "&amp;C157&amp;CHAR(10)&amp;D157)</f>
        <v>013 - Clock F/O
I-47
ET</v>
      </c>
    </row>
    <row r="158" spans="1:13" ht="42.75">
      <c r="A158" s="6"/>
      <c r="B158" s="28" t="s">
        <v>831</v>
      </c>
      <c r="C158" s="28" t="s">
        <v>278</v>
      </c>
      <c r="D158" s="3" t="s">
        <v>278</v>
      </c>
      <c r="E158" s="20" t="s">
        <v>6</v>
      </c>
      <c r="F158" s="3" t="s">
        <v>613</v>
      </c>
      <c r="G158" s="16" t="s">
        <v>701</v>
      </c>
      <c r="H158" s="54">
        <v>48</v>
      </c>
      <c r="I158" s="54">
        <v>48</v>
      </c>
      <c r="J158" s="7" t="s">
        <v>3</v>
      </c>
      <c r="K158" s="67" t="str">
        <f>J158&amp;I158</f>
        <v>I48</v>
      </c>
      <c r="L158" s="98">
        <f t="shared" si="12"/>
      </c>
      <c r="M158" s="41" t="str">
        <f>IF(D158="-",$A$155&amp;CHAR(10)&amp;J158&amp;"-"&amp;H158&amp;CHAR(10)&amp;E158,$A$155&amp;CHAR(10)&amp;J158&amp;"-"&amp;H158&amp;" - "&amp;C158&amp;CHAR(10)&amp;D158)</f>
        <v>013 - Clock F/O
I-48
Minus</v>
      </c>
    </row>
    <row r="159" spans="1:13" ht="42.75">
      <c r="A159" s="6"/>
      <c r="B159" s="28" t="s">
        <v>832</v>
      </c>
      <c r="C159" s="28" t="s">
        <v>278</v>
      </c>
      <c r="D159" s="3" t="s">
        <v>278</v>
      </c>
      <c r="E159" s="20" t="s">
        <v>7</v>
      </c>
      <c r="F159" s="3" t="s">
        <v>613</v>
      </c>
      <c r="G159" s="16" t="s">
        <v>701</v>
      </c>
      <c r="H159" s="54">
        <v>49</v>
      </c>
      <c r="I159" s="54">
        <v>49</v>
      </c>
      <c r="J159" s="7" t="s">
        <v>3</v>
      </c>
      <c r="K159" s="67" t="str">
        <f>J159&amp;I159</f>
        <v>I49</v>
      </c>
      <c r="L159" s="98">
        <f t="shared" si="12"/>
      </c>
      <c r="M159" s="41" t="str">
        <f>IF(D159="-",$A$155&amp;CHAR(10)&amp;J159&amp;"-"&amp;H159&amp;CHAR(10)&amp;E159,$A$155&amp;CHAR(10)&amp;J159&amp;"-"&amp;H159&amp;" - "&amp;C159&amp;CHAR(10)&amp;D159)</f>
        <v>013 - Clock F/O
I-49
Plus</v>
      </c>
    </row>
    <row r="160" spans="1:13" ht="42.75">
      <c r="A160" s="6"/>
      <c r="B160" s="28" t="s">
        <v>833</v>
      </c>
      <c r="C160" s="28" t="s">
        <v>278</v>
      </c>
      <c r="D160" s="3" t="s">
        <v>278</v>
      </c>
      <c r="E160" s="20" t="s">
        <v>8</v>
      </c>
      <c r="F160" s="3" t="s">
        <v>613</v>
      </c>
      <c r="G160" s="16" t="s">
        <v>701</v>
      </c>
      <c r="H160" s="54">
        <v>50</v>
      </c>
      <c r="I160" s="54">
        <v>50</v>
      </c>
      <c r="J160" s="7" t="s">
        <v>3</v>
      </c>
      <c r="K160" s="67" t="str">
        <f>J160&amp;I160</f>
        <v>I50</v>
      </c>
      <c r="L160" s="98">
        <f t="shared" si="12"/>
      </c>
      <c r="M160" s="41" t="str">
        <f>IF(D160="-",$A$155&amp;CHAR(10)&amp;J160&amp;"-"&amp;H160&amp;CHAR(10)&amp;E160,$A$155&amp;CHAR(10)&amp;J160&amp;"-"&amp;H160&amp;" - "&amp;C160&amp;CHAR(10)&amp;D160)</f>
        <v>013 - Clock F/O
I-50
Time Date</v>
      </c>
    </row>
    <row r="161" spans="1:13" ht="42.75">
      <c r="A161" s="6"/>
      <c r="B161" s="28" t="s">
        <v>834</v>
      </c>
      <c r="C161" s="28" t="s">
        <v>278</v>
      </c>
      <c r="D161" s="3" t="s">
        <v>278</v>
      </c>
      <c r="E161" s="20" t="s">
        <v>9</v>
      </c>
      <c r="F161" s="3" t="s">
        <v>613</v>
      </c>
      <c r="G161" s="16" t="s">
        <v>701</v>
      </c>
      <c r="H161" s="54">
        <v>51</v>
      </c>
      <c r="I161" s="54">
        <v>51</v>
      </c>
      <c r="J161" s="7" t="s">
        <v>3</v>
      </c>
      <c r="K161" s="67" t="str">
        <f>J161&amp;I161</f>
        <v>I51</v>
      </c>
      <c r="L161" s="98">
        <f t="shared" si="12"/>
      </c>
      <c r="M161" s="41" t="str">
        <f>IF(D161="-",$A$155&amp;CHAR(10)&amp;J161&amp;"-"&amp;H161&amp;CHAR(10)&amp;E161,$A$155&amp;CHAR(10)&amp;J161&amp;"-"&amp;H161&amp;" - "&amp;C161&amp;CHAR(10)&amp;D161)</f>
        <v>013 - Clock F/O
I-51
CHR</v>
      </c>
    </row>
    <row r="162" spans="1:13" ht="42.75">
      <c r="A162" s="6"/>
      <c r="B162" s="28" t="s">
        <v>835</v>
      </c>
      <c r="C162" s="28" t="s">
        <v>278</v>
      </c>
      <c r="D162" s="3" t="s">
        <v>278</v>
      </c>
      <c r="E162" s="20" t="s">
        <v>18</v>
      </c>
      <c r="F162" s="3" t="s">
        <v>613</v>
      </c>
      <c r="G162" s="16" t="s">
        <v>701</v>
      </c>
      <c r="H162" s="54" t="s">
        <v>618</v>
      </c>
      <c r="I162" s="96" t="s">
        <v>669</v>
      </c>
      <c r="J162" s="7" t="s">
        <v>10</v>
      </c>
      <c r="K162" s="67" t="str">
        <f t="shared" si="10"/>
        <v>M9999</v>
      </c>
      <c r="L162" s="98" t="str">
        <f t="shared" si="12"/>
        <v>Doppelt</v>
      </c>
      <c r="M162" s="41" t="str">
        <f aca="true" t="shared" si="13" ref="M162:M180">IF(D162="-",$A$155&amp;CHAR(10)&amp;J162&amp;"-"&amp;H162&amp;CHAR(10)&amp;E162,$A$155&amp;CHAR(10)&amp;J162&amp;"-"&amp;H162&amp;" - "&amp;C162&amp;CHAR(10)&amp;D162)</f>
        <v>013 - Clock F/O
M-GND5
Switch Masse</v>
      </c>
    </row>
    <row r="163" spans="1:13" ht="42.75">
      <c r="A163" s="6"/>
      <c r="B163" s="28"/>
      <c r="C163" s="28" t="s">
        <v>278</v>
      </c>
      <c r="D163" s="3" t="s">
        <v>278</v>
      </c>
      <c r="E163" s="20">
        <v>1</v>
      </c>
      <c r="F163" s="3"/>
      <c r="G163" s="16"/>
      <c r="H163" s="54"/>
      <c r="I163" s="96"/>
      <c r="J163" s="7" t="s">
        <v>11</v>
      </c>
      <c r="K163" s="67" t="str">
        <f t="shared" si="10"/>
        <v>D</v>
      </c>
      <c r="L163" s="98" t="str">
        <f t="shared" si="12"/>
        <v>Doppelt</v>
      </c>
      <c r="M163" s="41" t="str">
        <f t="shared" si="13"/>
        <v>013 - Clock F/O
D-
1</v>
      </c>
    </row>
    <row r="164" spans="1:13" ht="42.75">
      <c r="A164" s="6"/>
      <c r="B164" s="28"/>
      <c r="C164" s="28" t="s">
        <v>278</v>
      </c>
      <c r="D164" s="3" t="s">
        <v>278</v>
      </c>
      <c r="E164" s="20">
        <v>2</v>
      </c>
      <c r="F164" s="3"/>
      <c r="G164" s="16"/>
      <c r="H164" s="16"/>
      <c r="I164" s="50"/>
      <c r="J164" s="7" t="s">
        <v>11</v>
      </c>
      <c r="K164" s="67" t="str">
        <f t="shared" si="10"/>
        <v>D</v>
      </c>
      <c r="L164" s="98" t="str">
        <f t="shared" si="12"/>
        <v>Doppelt</v>
      </c>
      <c r="M164" s="41" t="str">
        <f t="shared" si="13"/>
        <v>013 - Clock F/O
D-
2</v>
      </c>
    </row>
    <row r="165" spans="1:13" ht="43.5">
      <c r="A165" s="6"/>
      <c r="B165" s="28"/>
      <c r="C165" s="28" t="s">
        <v>278</v>
      </c>
      <c r="D165" s="33" t="s">
        <v>278</v>
      </c>
      <c r="E165" s="20">
        <v>3</v>
      </c>
      <c r="F165" s="3"/>
      <c r="G165" s="16"/>
      <c r="H165" s="16"/>
      <c r="I165" s="50"/>
      <c r="J165" s="7" t="s">
        <v>11</v>
      </c>
      <c r="K165" s="67" t="str">
        <f t="shared" si="10"/>
        <v>D</v>
      </c>
      <c r="L165" s="98" t="str">
        <f t="shared" si="12"/>
        <v>Doppelt</v>
      </c>
      <c r="M165" s="41" t="str">
        <f t="shared" si="13"/>
        <v>013 - Clock F/O
D-
3</v>
      </c>
    </row>
    <row r="166" spans="1:13" ht="42.75">
      <c r="A166" s="6"/>
      <c r="B166" s="28"/>
      <c r="C166" s="28" t="s">
        <v>278</v>
      </c>
      <c r="D166" s="3" t="s">
        <v>278</v>
      </c>
      <c r="E166" s="20">
        <v>4</v>
      </c>
      <c r="F166" s="3"/>
      <c r="G166" s="16"/>
      <c r="H166" s="16"/>
      <c r="I166" s="50"/>
      <c r="J166" s="7" t="s">
        <v>11</v>
      </c>
      <c r="K166" s="67" t="str">
        <f t="shared" si="10"/>
        <v>D</v>
      </c>
      <c r="L166" s="98" t="str">
        <f t="shared" si="12"/>
        <v>Doppelt</v>
      </c>
      <c r="M166" s="41" t="str">
        <f t="shared" si="13"/>
        <v>013 - Clock F/O
D-
4</v>
      </c>
    </row>
    <row r="167" spans="1:13" ht="42.75">
      <c r="A167" s="6"/>
      <c r="B167" s="28"/>
      <c r="C167" s="28" t="s">
        <v>278</v>
      </c>
      <c r="D167" s="3" t="s">
        <v>278</v>
      </c>
      <c r="E167" s="20">
        <v>5</v>
      </c>
      <c r="F167" s="3"/>
      <c r="G167" s="16"/>
      <c r="H167" s="16"/>
      <c r="I167" s="50"/>
      <c r="J167" s="7" t="s">
        <v>11</v>
      </c>
      <c r="K167" s="67" t="str">
        <f t="shared" si="10"/>
        <v>D</v>
      </c>
      <c r="L167" s="98" t="str">
        <f t="shared" si="12"/>
        <v>Doppelt</v>
      </c>
      <c r="M167" s="41" t="str">
        <f t="shared" si="13"/>
        <v>013 - Clock F/O
D-
5</v>
      </c>
    </row>
    <row r="168" spans="1:13" ht="42.75">
      <c r="A168" s="6"/>
      <c r="B168" s="28"/>
      <c r="C168" s="28" t="s">
        <v>278</v>
      </c>
      <c r="D168" s="3" t="s">
        <v>278</v>
      </c>
      <c r="E168" s="20">
        <v>6</v>
      </c>
      <c r="F168" s="3"/>
      <c r="G168" s="16"/>
      <c r="H168" s="16"/>
      <c r="I168" s="50"/>
      <c r="J168" s="7" t="s">
        <v>11</v>
      </c>
      <c r="K168" s="67" t="str">
        <f t="shared" si="10"/>
        <v>D</v>
      </c>
      <c r="L168" s="98" t="str">
        <f t="shared" si="12"/>
        <v>Doppelt</v>
      </c>
      <c r="M168" s="41" t="str">
        <f t="shared" si="13"/>
        <v>013 - Clock F/O
D-
6</v>
      </c>
    </row>
    <row r="169" spans="1:13" ht="42.75">
      <c r="A169" s="6"/>
      <c r="B169" s="28"/>
      <c r="C169" s="28" t="s">
        <v>278</v>
      </c>
      <c r="D169" s="3" t="s">
        <v>278</v>
      </c>
      <c r="E169" s="20">
        <v>7</v>
      </c>
      <c r="F169" s="3"/>
      <c r="G169" s="16"/>
      <c r="H169" s="16"/>
      <c r="I169" s="50"/>
      <c r="J169" s="7" t="s">
        <v>11</v>
      </c>
      <c r="K169" s="67" t="str">
        <f t="shared" si="10"/>
        <v>D</v>
      </c>
      <c r="L169" s="98" t="str">
        <f t="shared" si="12"/>
        <v>Doppelt</v>
      </c>
      <c r="M169" s="41" t="str">
        <f t="shared" si="13"/>
        <v>013 - Clock F/O
D-
7</v>
      </c>
    </row>
    <row r="170" spans="1:13" ht="42.75">
      <c r="A170" s="6"/>
      <c r="B170" s="28"/>
      <c r="C170" s="28" t="s">
        <v>278</v>
      </c>
      <c r="D170" s="3" t="s">
        <v>278</v>
      </c>
      <c r="E170" s="20">
        <v>8</v>
      </c>
      <c r="F170" s="3"/>
      <c r="G170" s="16"/>
      <c r="H170" s="16"/>
      <c r="I170" s="50"/>
      <c r="J170" s="7" t="s">
        <v>11</v>
      </c>
      <c r="K170" s="67" t="str">
        <f t="shared" si="10"/>
        <v>D</v>
      </c>
      <c r="L170" s="98" t="str">
        <f t="shared" si="12"/>
        <v>Doppelt</v>
      </c>
      <c r="M170" s="41" t="str">
        <f t="shared" si="13"/>
        <v>013 - Clock F/O
D-
8</v>
      </c>
    </row>
    <row r="171" spans="1:13" ht="42.75">
      <c r="A171" s="6"/>
      <c r="B171" s="28"/>
      <c r="C171" s="28" t="s">
        <v>278</v>
      </c>
      <c r="D171" s="3" t="s">
        <v>278</v>
      </c>
      <c r="E171" s="20" t="s">
        <v>12</v>
      </c>
      <c r="F171" s="3"/>
      <c r="G171" s="16"/>
      <c r="H171" s="16"/>
      <c r="I171" s="50"/>
      <c r="J171" s="7" t="s">
        <v>11</v>
      </c>
      <c r="K171" s="67" t="str">
        <f t="shared" si="10"/>
        <v>D</v>
      </c>
      <c r="L171" s="98" t="str">
        <f t="shared" si="12"/>
        <v>Doppelt</v>
      </c>
      <c r="M171" s="41" t="str">
        <f t="shared" si="13"/>
        <v>013 - Clock F/O
D-
A</v>
      </c>
    </row>
    <row r="172" spans="1:13" ht="42.75">
      <c r="A172" s="6"/>
      <c r="B172" s="28"/>
      <c r="C172" s="28" t="s">
        <v>278</v>
      </c>
      <c r="D172" s="3" t="s">
        <v>278</v>
      </c>
      <c r="E172" s="20" t="s">
        <v>13</v>
      </c>
      <c r="F172" s="3"/>
      <c r="G172" s="16"/>
      <c r="H172" s="16"/>
      <c r="I172" s="50"/>
      <c r="J172" s="7" t="s">
        <v>11</v>
      </c>
      <c r="K172" s="67" t="str">
        <f t="shared" si="10"/>
        <v>D</v>
      </c>
      <c r="L172" s="98" t="str">
        <f t="shared" si="12"/>
        <v>Doppelt</v>
      </c>
      <c r="M172" s="41" t="str">
        <f t="shared" si="13"/>
        <v>013 - Clock F/O
D-
B</v>
      </c>
    </row>
    <row r="173" spans="1:13" ht="42.75">
      <c r="A173" s="6"/>
      <c r="B173" s="28"/>
      <c r="C173" s="28" t="s">
        <v>278</v>
      </c>
      <c r="D173" s="3" t="s">
        <v>278</v>
      </c>
      <c r="E173" s="20" t="s">
        <v>14</v>
      </c>
      <c r="F173" s="3"/>
      <c r="G173" s="16"/>
      <c r="H173" s="16"/>
      <c r="I173" s="50"/>
      <c r="J173" s="7" t="s">
        <v>11</v>
      </c>
      <c r="K173" s="67" t="str">
        <f t="shared" si="10"/>
        <v>D</v>
      </c>
      <c r="L173" s="98" t="str">
        <f t="shared" si="12"/>
        <v>Doppelt</v>
      </c>
      <c r="M173" s="41" t="str">
        <f t="shared" si="13"/>
        <v>013 - Clock F/O
D-
C</v>
      </c>
    </row>
    <row r="174" spans="1:13" ht="42.75">
      <c r="A174" s="6"/>
      <c r="B174" s="28"/>
      <c r="C174" s="28" t="s">
        <v>278</v>
      </c>
      <c r="D174" s="3" t="s">
        <v>278</v>
      </c>
      <c r="E174" s="20" t="s">
        <v>11</v>
      </c>
      <c r="F174" s="3"/>
      <c r="G174" s="16"/>
      <c r="H174" s="16"/>
      <c r="I174" s="50"/>
      <c r="J174" s="7" t="s">
        <v>11</v>
      </c>
      <c r="K174" s="67" t="str">
        <f t="shared" si="10"/>
        <v>D</v>
      </c>
      <c r="L174" s="98" t="str">
        <f t="shared" si="12"/>
        <v>Doppelt</v>
      </c>
      <c r="M174" s="41" t="str">
        <f t="shared" si="13"/>
        <v>013 - Clock F/O
D-
D</v>
      </c>
    </row>
    <row r="175" spans="1:13" ht="42.75">
      <c r="A175" s="6"/>
      <c r="B175" s="28"/>
      <c r="C175" s="28" t="s">
        <v>278</v>
      </c>
      <c r="D175" s="3" t="s">
        <v>278</v>
      </c>
      <c r="E175" s="20" t="s">
        <v>15</v>
      </c>
      <c r="F175" s="3"/>
      <c r="G175" s="16"/>
      <c r="H175" s="16"/>
      <c r="I175" s="50"/>
      <c r="J175" s="7" t="s">
        <v>11</v>
      </c>
      <c r="K175" s="67" t="str">
        <f t="shared" si="10"/>
        <v>D</v>
      </c>
      <c r="L175" s="98" t="str">
        <f t="shared" si="12"/>
        <v>Doppelt</v>
      </c>
      <c r="M175" s="41" t="str">
        <f t="shared" si="13"/>
        <v>013 - Clock F/O
D-
E</v>
      </c>
    </row>
    <row r="176" spans="1:13" ht="42.75">
      <c r="A176" s="6"/>
      <c r="B176" s="28"/>
      <c r="C176" s="28" t="s">
        <v>278</v>
      </c>
      <c r="D176" s="3" t="s">
        <v>278</v>
      </c>
      <c r="E176" s="20" t="s">
        <v>16</v>
      </c>
      <c r="F176" s="3"/>
      <c r="G176" s="16"/>
      <c r="H176" s="54"/>
      <c r="I176" s="96"/>
      <c r="J176" s="7" t="s">
        <v>11</v>
      </c>
      <c r="K176" s="67" t="str">
        <f t="shared" si="10"/>
        <v>D</v>
      </c>
      <c r="L176" s="98" t="str">
        <f t="shared" si="12"/>
        <v>Doppelt</v>
      </c>
      <c r="M176" s="41" t="str">
        <f t="shared" si="13"/>
        <v>013 - Clock F/O
D-
F</v>
      </c>
    </row>
    <row r="177" spans="1:13" ht="42.75">
      <c r="A177" s="6"/>
      <c r="B177" s="28"/>
      <c r="C177" s="28" t="s">
        <v>278</v>
      </c>
      <c r="D177" s="3" t="s">
        <v>278</v>
      </c>
      <c r="E177" s="20" t="s">
        <v>17</v>
      </c>
      <c r="F177" s="3"/>
      <c r="G177" s="16"/>
      <c r="H177" s="54"/>
      <c r="I177" s="96"/>
      <c r="J177" s="7" t="s">
        <v>11</v>
      </c>
      <c r="K177" s="67" t="str">
        <f t="shared" si="10"/>
        <v>D</v>
      </c>
      <c r="L177" s="98" t="str">
        <f t="shared" si="12"/>
        <v>Doppelt</v>
      </c>
      <c r="M177" s="41" t="str">
        <f t="shared" si="13"/>
        <v>013 - Clock F/O
D-
G</v>
      </c>
    </row>
    <row r="178" spans="1:13" ht="42.75">
      <c r="A178" s="6"/>
      <c r="B178" s="28" t="s">
        <v>836</v>
      </c>
      <c r="C178" s="28" t="s">
        <v>278</v>
      </c>
      <c r="D178" s="3" t="s">
        <v>278</v>
      </c>
      <c r="E178" s="20" t="s">
        <v>20</v>
      </c>
      <c r="F178" s="3" t="s">
        <v>827</v>
      </c>
      <c r="G178" s="16" t="s">
        <v>828</v>
      </c>
      <c r="H178" s="54">
        <v>39</v>
      </c>
      <c r="I178" s="96" t="s">
        <v>664</v>
      </c>
      <c r="J178" s="7" t="s">
        <v>19</v>
      </c>
      <c r="K178" s="67" t="str">
        <f t="shared" si="10"/>
        <v>O39</v>
      </c>
      <c r="L178" s="98">
        <f t="shared" si="12"/>
      </c>
      <c r="M178" s="41" t="str">
        <f t="shared" si="13"/>
        <v>013 - Clock F/O
O-39
LED ET</v>
      </c>
    </row>
    <row r="179" spans="1:13" ht="42.75">
      <c r="A179" s="6"/>
      <c r="B179" s="28" t="s">
        <v>837</v>
      </c>
      <c r="C179" s="28" t="s">
        <v>278</v>
      </c>
      <c r="D179" s="3" t="s">
        <v>278</v>
      </c>
      <c r="E179" s="20" t="s">
        <v>21</v>
      </c>
      <c r="F179" s="3" t="s">
        <v>609</v>
      </c>
      <c r="G179" s="16" t="s">
        <v>684</v>
      </c>
      <c r="H179" s="54">
        <v>40</v>
      </c>
      <c r="I179" s="96" t="s">
        <v>665</v>
      </c>
      <c r="J179" s="7" t="s">
        <v>19</v>
      </c>
      <c r="K179" s="67" t="str">
        <f t="shared" si="10"/>
        <v>O40</v>
      </c>
      <c r="L179" s="98">
        <f t="shared" si="12"/>
      </c>
      <c r="M179" s="41" t="str">
        <f t="shared" si="13"/>
        <v>013 - Clock F/O
O-40
LED CHR</v>
      </c>
    </row>
    <row r="180" spans="1:13" ht="43.5" thickBot="1">
      <c r="A180" s="8"/>
      <c r="B180" s="29" t="s">
        <v>838</v>
      </c>
      <c r="C180" s="29" t="s">
        <v>278</v>
      </c>
      <c r="D180" s="9" t="s">
        <v>278</v>
      </c>
      <c r="E180" s="22" t="s">
        <v>22</v>
      </c>
      <c r="F180" s="9" t="s">
        <v>609</v>
      </c>
      <c r="G180" s="17" t="s">
        <v>684</v>
      </c>
      <c r="H180" s="55" t="s">
        <v>611</v>
      </c>
      <c r="I180" s="97" t="s">
        <v>669</v>
      </c>
      <c r="J180" s="10" t="s">
        <v>10</v>
      </c>
      <c r="K180" s="67" t="str">
        <f t="shared" si="10"/>
        <v>M9999</v>
      </c>
      <c r="L180" s="98" t="str">
        <f t="shared" si="12"/>
        <v>Doppelt</v>
      </c>
      <c r="M180" s="41" t="str">
        <f t="shared" si="13"/>
        <v>013 - Clock F/O
M-GND
Masse LED ET + CHR</v>
      </c>
    </row>
    <row r="181" spans="1:13" ht="43.5">
      <c r="A181" s="34" t="s">
        <v>454</v>
      </c>
      <c r="B181" s="27" t="s">
        <v>539</v>
      </c>
      <c r="C181" s="27" t="s">
        <v>372</v>
      </c>
      <c r="D181" s="4" t="s">
        <v>373</v>
      </c>
      <c r="E181" s="21" t="s">
        <v>125</v>
      </c>
      <c r="F181" s="3" t="s">
        <v>671</v>
      </c>
      <c r="G181" s="16" t="s">
        <v>703</v>
      </c>
      <c r="H181" s="15"/>
      <c r="I181" s="49"/>
      <c r="J181" s="5" t="s">
        <v>3</v>
      </c>
      <c r="K181" s="67" t="str">
        <f>J181&amp;I181</f>
        <v>I</v>
      </c>
      <c r="L181" s="98">
        <f t="shared" si="12"/>
      </c>
      <c r="M181" s="41" t="str">
        <f>IF(D181="-",$A$181&amp;CHAR(10)&amp;J181&amp;"-"&amp;H181&amp;CHAR(10)&amp;E181,$A$181&amp;CHAR(10)&amp;J181&amp;"-"&amp;H181&amp;" - "&amp;C181&amp;CHAR(10)&amp;D181)</f>
        <v>014 - EFIS CT
I- - Switches MCP /Thr.
EFIS 1 Selector 1 VOR 1</v>
      </c>
    </row>
    <row r="182" spans="1:13" ht="42.75">
      <c r="A182" s="6"/>
      <c r="B182" s="28" t="s">
        <v>540</v>
      </c>
      <c r="C182" s="28" t="s">
        <v>372</v>
      </c>
      <c r="D182" s="3" t="s">
        <v>374</v>
      </c>
      <c r="E182" s="20" t="s">
        <v>126</v>
      </c>
      <c r="F182" s="3" t="s">
        <v>671</v>
      </c>
      <c r="G182" s="16" t="s">
        <v>703</v>
      </c>
      <c r="H182" s="16"/>
      <c r="I182" s="50"/>
      <c r="J182" s="7" t="s">
        <v>3</v>
      </c>
      <c r="K182" s="67" t="str">
        <f>J182&amp;I182</f>
        <v>I</v>
      </c>
      <c r="L182" s="98" t="str">
        <f t="shared" si="12"/>
        <v>Doppelt</v>
      </c>
      <c r="M182" s="41" t="str">
        <f>IF(D182="-",$A$181&amp;CHAR(10)&amp;J182&amp;"-"&amp;H182&amp;CHAR(10)&amp;E182,$A$181&amp;CHAR(10)&amp;J182&amp;"-"&amp;H182&amp;" - "&amp;C182&amp;CHAR(10)&amp;D182)</f>
        <v>014 - EFIS CT
I- - Switches MCP /Thr.
EFIS 1 Selector 1 ADF 1</v>
      </c>
    </row>
    <row r="183" spans="1:13" ht="42.75">
      <c r="A183" s="6"/>
      <c r="B183" s="28" t="s">
        <v>278</v>
      </c>
      <c r="C183" s="28" t="s">
        <v>278</v>
      </c>
      <c r="D183" s="3" t="s">
        <v>278</v>
      </c>
      <c r="E183" s="20" t="s">
        <v>127</v>
      </c>
      <c r="F183" s="3" t="s">
        <v>671</v>
      </c>
      <c r="G183" s="16" t="s">
        <v>703</v>
      </c>
      <c r="H183" s="16" t="s">
        <v>670</v>
      </c>
      <c r="I183" s="50" t="s">
        <v>669</v>
      </c>
      <c r="J183" s="7" t="s">
        <v>10</v>
      </c>
      <c r="K183" s="67" t="str">
        <f aca="true" t="shared" si="14" ref="K183:K245">J183&amp;I183</f>
        <v>M9999</v>
      </c>
      <c r="L183" s="98" t="str">
        <f t="shared" si="12"/>
        <v>Doppelt</v>
      </c>
      <c r="M183" s="41" t="str">
        <f aca="true" t="shared" si="15" ref="M183:M224">IF(D183="-",$A$181&amp;CHAR(10)&amp;J183&amp;"-"&amp;H183&amp;CHAR(10)&amp;E183,$A$181&amp;CHAR(10)&amp;J183&amp;"-"&amp;H183&amp;" - "&amp;C183&amp;CHAR(10)&amp;D183)</f>
        <v>014 - EFIS CT
M-GND7
Masse VOR1 ADF1</v>
      </c>
    </row>
    <row r="184" spans="1:13" ht="42.75">
      <c r="A184" s="6"/>
      <c r="B184" s="28" t="s">
        <v>541</v>
      </c>
      <c r="C184" s="28" t="s">
        <v>372</v>
      </c>
      <c r="D184" s="3" t="s">
        <v>375</v>
      </c>
      <c r="E184" s="20" t="s">
        <v>128</v>
      </c>
      <c r="F184" s="3" t="s">
        <v>671</v>
      </c>
      <c r="G184" s="16" t="s">
        <v>702</v>
      </c>
      <c r="H184" s="16"/>
      <c r="I184" s="50"/>
      <c r="J184" s="7" t="s">
        <v>3</v>
      </c>
      <c r="K184" s="67" t="str">
        <f t="shared" si="14"/>
        <v>I</v>
      </c>
      <c r="L184" s="98" t="str">
        <f t="shared" si="12"/>
        <v>Doppelt</v>
      </c>
      <c r="M184" s="41" t="str">
        <f t="shared" si="15"/>
        <v>014 - EFIS CT
I- - Switches MCP /Thr.
EFIS 1 Selector 2 VOR 2</v>
      </c>
    </row>
    <row r="185" spans="1:13" ht="42.75">
      <c r="A185" s="6"/>
      <c r="B185" s="28" t="s">
        <v>542</v>
      </c>
      <c r="C185" s="28" t="s">
        <v>372</v>
      </c>
      <c r="D185" s="3" t="s">
        <v>376</v>
      </c>
      <c r="E185" s="20" t="s">
        <v>129</v>
      </c>
      <c r="F185" s="3" t="s">
        <v>671</v>
      </c>
      <c r="G185" s="16" t="s">
        <v>702</v>
      </c>
      <c r="H185" s="16"/>
      <c r="I185" s="50"/>
      <c r="J185" s="7" t="s">
        <v>3</v>
      </c>
      <c r="K185" s="67" t="str">
        <f t="shared" si="14"/>
        <v>I</v>
      </c>
      <c r="L185" s="98" t="str">
        <f t="shared" si="12"/>
        <v>Doppelt</v>
      </c>
      <c r="M185" s="41" t="str">
        <f t="shared" si="15"/>
        <v>014 - EFIS CT
I- - Switches MCP /Thr.
EFIS 1 Selector 2 ADF 2</v>
      </c>
    </row>
    <row r="186" spans="1:13" ht="42.75">
      <c r="A186" s="6"/>
      <c r="B186" s="28"/>
      <c r="C186" s="28" t="s">
        <v>278</v>
      </c>
      <c r="D186" s="3" t="s">
        <v>278</v>
      </c>
      <c r="E186" s="20" t="s">
        <v>130</v>
      </c>
      <c r="F186" s="3" t="s">
        <v>671</v>
      </c>
      <c r="G186" s="16" t="s">
        <v>702</v>
      </c>
      <c r="H186" s="16" t="s">
        <v>617</v>
      </c>
      <c r="I186" s="50" t="s">
        <v>669</v>
      </c>
      <c r="J186" s="7" t="s">
        <v>10</v>
      </c>
      <c r="K186" s="67" t="str">
        <f t="shared" si="14"/>
        <v>M9999</v>
      </c>
      <c r="L186" s="98" t="str">
        <f t="shared" si="12"/>
        <v>Doppelt</v>
      </c>
      <c r="M186" s="41" t="str">
        <f t="shared" si="15"/>
        <v>014 - EFIS CT
M-GND4
Masse VOR2 ADF 2</v>
      </c>
    </row>
    <row r="187" spans="1:13" ht="42.75">
      <c r="A187" s="6"/>
      <c r="B187" s="28" t="s">
        <v>543</v>
      </c>
      <c r="C187" s="28" t="s">
        <v>372</v>
      </c>
      <c r="D187" s="3" t="s">
        <v>377</v>
      </c>
      <c r="E187" s="20" t="s">
        <v>131</v>
      </c>
      <c r="F187" s="3"/>
      <c r="G187" s="16"/>
      <c r="H187" s="16"/>
      <c r="I187" s="50"/>
      <c r="J187" s="7" t="s">
        <v>3</v>
      </c>
      <c r="K187" s="67" t="str">
        <f t="shared" si="14"/>
        <v>I</v>
      </c>
      <c r="L187" s="98" t="str">
        <f t="shared" si="12"/>
        <v>Doppelt</v>
      </c>
      <c r="M187" s="41" t="str">
        <f t="shared" si="15"/>
        <v>014 - EFIS CT
I- - Switches MCP /Thr.
EFIS 1 MINS Reset Pushed</v>
      </c>
    </row>
    <row r="188" spans="1:13" ht="42.75">
      <c r="A188" s="6"/>
      <c r="B188" s="28" t="s">
        <v>544</v>
      </c>
      <c r="C188" s="28" t="s">
        <v>372</v>
      </c>
      <c r="D188" s="3" t="s">
        <v>378</v>
      </c>
      <c r="E188" s="20" t="s">
        <v>136</v>
      </c>
      <c r="F188" s="3"/>
      <c r="G188" s="16"/>
      <c r="H188" s="16"/>
      <c r="I188" s="50"/>
      <c r="J188" s="7" t="s">
        <v>3</v>
      </c>
      <c r="K188" s="67" t="str">
        <f t="shared" si="14"/>
        <v>I</v>
      </c>
      <c r="L188" s="98" t="str">
        <f t="shared" si="12"/>
        <v>Doppelt</v>
      </c>
      <c r="M188" s="41" t="str">
        <f t="shared" si="15"/>
        <v>014 - EFIS CT
I- - Switches MCP /Thr.
EFIS 1 BARO STD Pushed</v>
      </c>
    </row>
    <row r="189" spans="1:13" ht="42.75">
      <c r="A189" s="6"/>
      <c r="B189" s="28" t="s">
        <v>278</v>
      </c>
      <c r="C189" s="28" t="s">
        <v>278</v>
      </c>
      <c r="D189" s="3" t="s">
        <v>278</v>
      </c>
      <c r="E189" s="20" t="s">
        <v>138</v>
      </c>
      <c r="F189" s="3"/>
      <c r="G189" s="16"/>
      <c r="H189" s="16"/>
      <c r="I189" s="50"/>
      <c r="J189" s="7" t="s">
        <v>10</v>
      </c>
      <c r="K189" s="67" t="str">
        <f t="shared" si="14"/>
        <v>M</v>
      </c>
      <c r="L189" s="98">
        <f t="shared" si="12"/>
      </c>
      <c r="M189" s="41" t="str">
        <f t="shared" si="15"/>
        <v>014 - EFIS CT
M-
Masse BARO + MINS Taster</v>
      </c>
    </row>
    <row r="190" spans="1:13" ht="42.75">
      <c r="A190" s="6"/>
      <c r="B190" s="28" t="s">
        <v>545</v>
      </c>
      <c r="C190" s="28" t="s">
        <v>372</v>
      </c>
      <c r="D190" s="3" t="s">
        <v>379</v>
      </c>
      <c r="E190" s="20" t="s">
        <v>137</v>
      </c>
      <c r="F190" s="3" t="s">
        <v>671</v>
      </c>
      <c r="G190" s="16" t="s">
        <v>702</v>
      </c>
      <c r="H190" s="16"/>
      <c r="I190" s="50"/>
      <c r="J190" s="7" t="s">
        <v>3</v>
      </c>
      <c r="K190" s="67" t="str">
        <f t="shared" si="14"/>
        <v>I</v>
      </c>
      <c r="L190" s="98" t="str">
        <f t="shared" si="12"/>
        <v>Doppelt</v>
      </c>
      <c r="M190" s="41" t="str">
        <f t="shared" si="15"/>
        <v>014 - EFIS CT
I- - Switches MCP /Thr.
EFIS 1 CTR Pushed</v>
      </c>
    </row>
    <row r="191" spans="1:13" ht="42.75">
      <c r="A191" s="6"/>
      <c r="B191" s="28" t="s">
        <v>546</v>
      </c>
      <c r="C191" s="28" t="s">
        <v>368</v>
      </c>
      <c r="D191" s="3" t="s">
        <v>640</v>
      </c>
      <c r="E191" s="20" t="s">
        <v>133</v>
      </c>
      <c r="F191" s="3" t="s">
        <v>671</v>
      </c>
      <c r="G191" s="16" t="s">
        <v>702</v>
      </c>
      <c r="H191" s="16"/>
      <c r="I191" s="50"/>
      <c r="J191" s="7" t="s">
        <v>3</v>
      </c>
      <c r="K191" s="67" t="str">
        <f t="shared" si="14"/>
        <v>I</v>
      </c>
      <c r="L191" s="98" t="str">
        <f t="shared" si="12"/>
        <v>Doppelt</v>
      </c>
      <c r="M191" s="41" t="str">
        <f t="shared" si="15"/>
        <v>014 - EFIS CT
I- - Encoders
EFIS 1 minimums (1 weiss)</v>
      </c>
    </row>
    <row r="192" spans="1:13" ht="42.75">
      <c r="A192" s="6"/>
      <c r="B192" s="28" t="s">
        <v>547</v>
      </c>
      <c r="C192" s="28" t="s">
        <v>368</v>
      </c>
      <c r="D192" s="3" t="s">
        <v>641</v>
      </c>
      <c r="E192" s="20" t="s">
        <v>132</v>
      </c>
      <c r="F192" s="3" t="s">
        <v>671</v>
      </c>
      <c r="G192" s="16" t="s">
        <v>702</v>
      </c>
      <c r="H192" s="16"/>
      <c r="I192" s="50"/>
      <c r="J192" s="7" t="s">
        <v>3</v>
      </c>
      <c r="K192" s="67" t="str">
        <f t="shared" si="14"/>
        <v>I</v>
      </c>
      <c r="L192" s="98" t="str">
        <f t="shared" si="12"/>
        <v>Doppelt</v>
      </c>
      <c r="M192" s="41" t="str">
        <f t="shared" si="15"/>
        <v>014 - EFIS CT
I- - Encoders
EFIS 1 minimums (2 rot)</v>
      </c>
    </row>
    <row r="193" spans="1:13" ht="42.75">
      <c r="A193" s="6"/>
      <c r="B193" s="28" t="s">
        <v>548</v>
      </c>
      <c r="C193" s="28" t="s">
        <v>368</v>
      </c>
      <c r="D193" s="3" t="s">
        <v>642</v>
      </c>
      <c r="E193" s="20" t="s">
        <v>134</v>
      </c>
      <c r="F193" s="3" t="s">
        <v>671</v>
      </c>
      <c r="G193" s="16" t="s">
        <v>702</v>
      </c>
      <c r="H193" s="16"/>
      <c r="I193" s="50"/>
      <c r="J193" s="7" t="s">
        <v>3</v>
      </c>
      <c r="K193" s="67" t="str">
        <f t="shared" si="14"/>
        <v>I</v>
      </c>
      <c r="L193" s="98" t="str">
        <f t="shared" si="12"/>
        <v>Doppelt</v>
      </c>
      <c r="M193" s="41" t="str">
        <f t="shared" si="15"/>
        <v>014 - EFIS CT
I- - Encoders
EFIS 1 baro (1 weiss)</v>
      </c>
    </row>
    <row r="194" spans="1:13" ht="42.75">
      <c r="A194" s="6"/>
      <c r="B194" s="28" t="s">
        <v>549</v>
      </c>
      <c r="C194" s="28" t="s">
        <v>368</v>
      </c>
      <c r="D194" s="3" t="s">
        <v>643</v>
      </c>
      <c r="E194" s="20" t="s">
        <v>135</v>
      </c>
      <c r="F194" s="3" t="s">
        <v>671</v>
      </c>
      <c r="G194" s="16" t="s">
        <v>702</v>
      </c>
      <c r="H194" s="16"/>
      <c r="I194" s="50"/>
      <c r="J194" s="7" t="s">
        <v>3</v>
      </c>
      <c r="K194" s="67" t="str">
        <f t="shared" si="14"/>
        <v>I</v>
      </c>
      <c r="L194" s="98" t="str">
        <f t="shared" si="12"/>
        <v>Doppelt</v>
      </c>
      <c r="M194" s="41" t="str">
        <f t="shared" si="15"/>
        <v>014 - EFIS CT
I- - Encoders
EFIS 1 baro (2 rot)</v>
      </c>
    </row>
    <row r="195" spans="1:13" ht="42.75">
      <c r="A195" s="6"/>
      <c r="B195" s="28" t="s">
        <v>550</v>
      </c>
      <c r="C195" s="28" t="s">
        <v>368</v>
      </c>
      <c r="D195" s="3" t="s">
        <v>381</v>
      </c>
      <c r="E195" s="20" t="s">
        <v>380</v>
      </c>
      <c r="F195" s="3" t="s">
        <v>671</v>
      </c>
      <c r="G195" s="16" t="s">
        <v>702</v>
      </c>
      <c r="H195" s="16"/>
      <c r="I195" s="50"/>
      <c r="J195" s="7" t="s">
        <v>3</v>
      </c>
      <c r="K195" s="67" t="str">
        <f t="shared" si="14"/>
        <v>I</v>
      </c>
      <c r="L195" s="98" t="str">
        <f aca="true" t="shared" si="16" ref="L195:L258">IF(MATCH(K195,K$1:K$65536,0)=ROW(),"","Doppelt")</f>
        <v>Doppelt</v>
      </c>
      <c r="M195" s="41" t="str">
        <f t="shared" si="15"/>
        <v>014 - EFIS CT
I- - Encoders
EFIS 1 TFC Pushed</v>
      </c>
    </row>
    <row r="196" spans="1:13" ht="42.75">
      <c r="A196" s="6"/>
      <c r="B196" s="28" t="s">
        <v>278</v>
      </c>
      <c r="C196" s="28" t="s">
        <v>278</v>
      </c>
      <c r="D196" s="3" t="s">
        <v>278</v>
      </c>
      <c r="E196" s="20" t="s">
        <v>810</v>
      </c>
      <c r="F196" s="3" t="s">
        <v>671</v>
      </c>
      <c r="G196" s="16" t="s">
        <v>702</v>
      </c>
      <c r="H196" s="16" t="s">
        <v>615</v>
      </c>
      <c r="I196" s="50" t="s">
        <v>669</v>
      </c>
      <c r="J196" s="7" t="s">
        <v>10</v>
      </c>
      <c r="K196" s="67" t="str">
        <f t="shared" si="14"/>
        <v>M9999</v>
      </c>
      <c r="L196" s="98" t="str">
        <f t="shared" si="16"/>
        <v>Doppelt</v>
      </c>
      <c r="M196" s="41" t="str">
        <f t="shared" si="15"/>
        <v>014 - EFIS CT
M-GND2
Masse Tast. APP- PLM, 5-640, Enc. Mins +Baro</v>
      </c>
    </row>
    <row r="197" spans="1:13" ht="42.75">
      <c r="A197" s="6"/>
      <c r="B197" s="28" t="s">
        <v>551</v>
      </c>
      <c r="C197" s="28" t="s">
        <v>372</v>
      </c>
      <c r="D197" s="3" t="s">
        <v>382</v>
      </c>
      <c r="E197" s="20" t="s">
        <v>140</v>
      </c>
      <c r="F197" s="3" t="s">
        <v>671</v>
      </c>
      <c r="G197" s="16" t="s">
        <v>702</v>
      </c>
      <c r="H197" s="16"/>
      <c r="I197" s="50"/>
      <c r="J197" s="7" t="s">
        <v>3</v>
      </c>
      <c r="K197" s="67" t="str">
        <f t="shared" si="14"/>
        <v>I</v>
      </c>
      <c r="L197" s="98" t="str">
        <f t="shared" si="16"/>
        <v>Doppelt</v>
      </c>
      <c r="M197" s="41" t="str">
        <f t="shared" si="15"/>
        <v>014 - EFIS CT
I- - Switches MCP /Thr.
EFIS 1 Mode APP</v>
      </c>
    </row>
    <row r="198" spans="1:13" ht="42.75">
      <c r="A198" s="6"/>
      <c r="B198" s="28" t="s">
        <v>552</v>
      </c>
      <c r="C198" s="28" t="s">
        <v>372</v>
      </c>
      <c r="D198" s="3" t="s">
        <v>383</v>
      </c>
      <c r="E198" s="20" t="s">
        <v>141</v>
      </c>
      <c r="F198" s="3" t="s">
        <v>671</v>
      </c>
      <c r="G198" s="16" t="s">
        <v>702</v>
      </c>
      <c r="H198" s="16"/>
      <c r="I198" s="50"/>
      <c r="J198" s="7" t="s">
        <v>3</v>
      </c>
      <c r="K198" s="67" t="str">
        <f t="shared" si="14"/>
        <v>I</v>
      </c>
      <c r="L198" s="98" t="str">
        <f t="shared" si="16"/>
        <v>Doppelt</v>
      </c>
      <c r="M198" s="41" t="str">
        <f t="shared" si="15"/>
        <v>014 - EFIS CT
I- - Switches MCP /Thr.
EFIS 1 Mode VOR</v>
      </c>
    </row>
    <row r="199" spans="1:13" ht="42.75">
      <c r="A199" s="6"/>
      <c r="B199" s="28" t="s">
        <v>553</v>
      </c>
      <c r="C199" s="28" t="s">
        <v>372</v>
      </c>
      <c r="D199" s="3" t="s">
        <v>384</v>
      </c>
      <c r="E199" s="20" t="s">
        <v>142</v>
      </c>
      <c r="F199" s="3" t="s">
        <v>671</v>
      </c>
      <c r="G199" s="16" t="s">
        <v>702</v>
      </c>
      <c r="H199" s="16"/>
      <c r="I199" s="50"/>
      <c r="J199" s="7" t="s">
        <v>3</v>
      </c>
      <c r="K199" s="67" t="str">
        <f t="shared" si="14"/>
        <v>I</v>
      </c>
      <c r="L199" s="98" t="str">
        <f t="shared" si="16"/>
        <v>Doppelt</v>
      </c>
      <c r="M199" s="41" t="str">
        <f t="shared" si="15"/>
        <v>014 - EFIS CT
I- - Switches MCP /Thr.
EFIS 1 Mode MAP</v>
      </c>
    </row>
    <row r="200" spans="1:13" ht="42.75">
      <c r="A200" s="6"/>
      <c r="B200" s="28" t="s">
        <v>554</v>
      </c>
      <c r="C200" s="28" t="s">
        <v>372</v>
      </c>
      <c r="D200" s="3" t="s">
        <v>385</v>
      </c>
      <c r="E200" s="20" t="s">
        <v>143</v>
      </c>
      <c r="F200" s="3" t="s">
        <v>671</v>
      </c>
      <c r="G200" s="16" t="s">
        <v>702</v>
      </c>
      <c r="H200" s="16"/>
      <c r="I200" s="50"/>
      <c r="J200" s="7" t="s">
        <v>3</v>
      </c>
      <c r="K200" s="67" t="str">
        <f t="shared" si="14"/>
        <v>I</v>
      </c>
      <c r="L200" s="98" t="str">
        <f t="shared" si="16"/>
        <v>Doppelt</v>
      </c>
      <c r="M200" s="41" t="str">
        <f t="shared" si="15"/>
        <v>014 - EFIS CT
I- - Switches MCP /Thr.
EFIS 1 Mode PLN</v>
      </c>
    </row>
    <row r="201" spans="1:13" ht="42.75">
      <c r="A201" s="6"/>
      <c r="B201" s="28" t="s">
        <v>278</v>
      </c>
      <c r="C201" s="28" t="s">
        <v>278</v>
      </c>
      <c r="D201" s="3" t="s">
        <v>278</v>
      </c>
      <c r="E201" s="20" t="s">
        <v>144</v>
      </c>
      <c r="F201" s="3" t="s">
        <v>671</v>
      </c>
      <c r="G201" s="16" t="s">
        <v>702</v>
      </c>
      <c r="H201" s="16" t="s">
        <v>616</v>
      </c>
      <c r="I201" s="50" t="s">
        <v>669</v>
      </c>
      <c r="J201" s="7" t="s">
        <v>10</v>
      </c>
      <c r="K201" s="67" t="str">
        <f t="shared" si="14"/>
        <v>M9999</v>
      </c>
      <c r="L201" s="98" t="str">
        <f t="shared" si="16"/>
        <v>Doppelt</v>
      </c>
      <c r="M201" s="41" t="str">
        <f t="shared" si="15"/>
        <v>014 - EFIS CT
M-GND3
Masse APP-PLN Rotary</v>
      </c>
    </row>
    <row r="202" spans="1:13" ht="42.75">
      <c r="A202" s="6"/>
      <c r="B202" s="28" t="s">
        <v>555</v>
      </c>
      <c r="C202" s="28" t="s">
        <v>372</v>
      </c>
      <c r="D202" s="3" t="s">
        <v>386</v>
      </c>
      <c r="E202" s="20" t="s">
        <v>145</v>
      </c>
      <c r="F202" s="3" t="s">
        <v>671</v>
      </c>
      <c r="G202" s="16" t="s">
        <v>702</v>
      </c>
      <c r="H202" s="16"/>
      <c r="I202" s="50"/>
      <c r="J202" s="7" t="s">
        <v>3</v>
      </c>
      <c r="K202" s="67" t="str">
        <f t="shared" si="14"/>
        <v>I</v>
      </c>
      <c r="L202" s="98" t="str">
        <f t="shared" si="16"/>
        <v>Doppelt</v>
      </c>
      <c r="M202" s="41" t="str">
        <f t="shared" si="15"/>
        <v>014 - EFIS CT
I- - Switches MCP /Thr.
EFIS 1 Baro mode inch</v>
      </c>
    </row>
    <row r="203" spans="1:13" ht="42.75">
      <c r="A203" s="6"/>
      <c r="B203" s="28" t="s">
        <v>556</v>
      </c>
      <c r="C203" s="28" t="s">
        <v>372</v>
      </c>
      <c r="D203" s="3" t="s">
        <v>387</v>
      </c>
      <c r="E203" s="20" t="s">
        <v>146</v>
      </c>
      <c r="F203" s="3" t="s">
        <v>671</v>
      </c>
      <c r="G203" s="16" t="s">
        <v>702</v>
      </c>
      <c r="H203" s="16"/>
      <c r="I203" s="50"/>
      <c r="J203" s="7" t="s">
        <v>3</v>
      </c>
      <c r="K203" s="67" t="str">
        <f t="shared" si="14"/>
        <v>I</v>
      </c>
      <c r="L203" s="98" t="str">
        <f t="shared" si="16"/>
        <v>Doppelt</v>
      </c>
      <c r="M203" s="41" t="str">
        <f t="shared" si="15"/>
        <v>014 - EFIS CT
I- - Switches MCP /Thr.
EFIS 1 Baro mode Hpa</v>
      </c>
    </row>
    <row r="204" spans="1:13" ht="42.75">
      <c r="A204" s="6"/>
      <c r="B204" s="28" t="s">
        <v>278</v>
      </c>
      <c r="C204" s="28" t="s">
        <v>278</v>
      </c>
      <c r="D204" s="3" t="s">
        <v>278</v>
      </c>
      <c r="E204" s="20" t="s">
        <v>147</v>
      </c>
      <c r="F204" s="3" t="s">
        <v>671</v>
      </c>
      <c r="G204" s="16" t="s">
        <v>702</v>
      </c>
      <c r="H204" s="16" t="s">
        <v>615</v>
      </c>
      <c r="I204" s="50" t="s">
        <v>669</v>
      </c>
      <c r="J204" s="7" t="s">
        <v>10</v>
      </c>
      <c r="K204" s="67" t="str">
        <f t="shared" si="14"/>
        <v>M9999</v>
      </c>
      <c r="L204" s="98" t="str">
        <f t="shared" si="16"/>
        <v>Doppelt</v>
      </c>
      <c r="M204" s="41" t="str">
        <f t="shared" si="15"/>
        <v>014 - EFIS CT
M-GND2
Masse BARO IN+ HPA Rotary</v>
      </c>
    </row>
    <row r="205" spans="1:13" ht="42.75">
      <c r="A205" s="6"/>
      <c r="B205" s="28" t="s">
        <v>557</v>
      </c>
      <c r="C205" s="28" t="s">
        <v>372</v>
      </c>
      <c r="D205" s="3" t="s">
        <v>388</v>
      </c>
      <c r="E205" s="20" t="s">
        <v>149</v>
      </c>
      <c r="F205" s="3" t="s">
        <v>671</v>
      </c>
      <c r="G205" s="16" t="s">
        <v>702</v>
      </c>
      <c r="H205" s="16"/>
      <c r="I205" s="50"/>
      <c r="J205" s="7" t="s">
        <v>3</v>
      </c>
      <c r="K205" s="67" t="str">
        <f>J205&amp;I205</f>
        <v>I</v>
      </c>
      <c r="L205" s="98" t="str">
        <f t="shared" si="16"/>
        <v>Doppelt</v>
      </c>
      <c r="M205" s="41" t="str">
        <f>IF(D205="-",$A$181&amp;CHAR(10)&amp;J205&amp;"-"&amp;H205&amp;CHAR(10)&amp;E205,$A$181&amp;CHAR(10)&amp;J205&amp;"-"&amp;H205&amp;" - "&amp;C205&amp;CHAR(10)&amp;D205)</f>
        <v>014 - EFIS CT
I- - Switches MCP /Thr.
EFIS 1 Minimums Mode Radio</v>
      </c>
    </row>
    <row r="206" spans="1:13" ht="42.75">
      <c r="A206" s="6"/>
      <c r="B206" s="28" t="s">
        <v>558</v>
      </c>
      <c r="C206" s="28" t="s">
        <v>372</v>
      </c>
      <c r="D206" s="3" t="s">
        <v>389</v>
      </c>
      <c r="E206" s="20" t="s">
        <v>148</v>
      </c>
      <c r="F206" s="3" t="s">
        <v>671</v>
      </c>
      <c r="G206" s="16" t="s">
        <v>702</v>
      </c>
      <c r="H206" s="16"/>
      <c r="I206" s="50"/>
      <c r="J206" s="7" t="s">
        <v>3</v>
      </c>
      <c r="K206" s="67" t="str">
        <f>J206&amp;I206</f>
        <v>I</v>
      </c>
      <c r="L206" s="98" t="str">
        <f t="shared" si="16"/>
        <v>Doppelt</v>
      </c>
      <c r="M206" s="41" t="str">
        <f>IF(D206="-",$A$181&amp;CHAR(10)&amp;J206&amp;"-"&amp;H206&amp;CHAR(10)&amp;E206,$A$181&amp;CHAR(10)&amp;J206&amp;"-"&amp;H206&amp;" - "&amp;C206&amp;CHAR(10)&amp;D206)</f>
        <v>014 - EFIS CT
I- - Switches MCP /Thr.
EFIS 1 Minimums Mode Baro</v>
      </c>
    </row>
    <row r="207" spans="1:13" ht="42.75">
      <c r="A207" s="6"/>
      <c r="B207" s="28" t="s">
        <v>278</v>
      </c>
      <c r="C207" s="28" t="s">
        <v>278</v>
      </c>
      <c r="D207" s="3" t="s">
        <v>278</v>
      </c>
      <c r="E207" s="20" t="s">
        <v>150</v>
      </c>
      <c r="F207" s="3" t="s">
        <v>671</v>
      </c>
      <c r="G207" s="16" t="s">
        <v>702</v>
      </c>
      <c r="H207" s="16" t="s">
        <v>616</v>
      </c>
      <c r="I207" s="50" t="s">
        <v>669</v>
      </c>
      <c r="J207" s="7" t="s">
        <v>10</v>
      </c>
      <c r="K207" s="67" t="str">
        <f t="shared" si="14"/>
        <v>M9999</v>
      </c>
      <c r="L207" s="98" t="str">
        <f t="shared" si="16"/>
        <v>Doppelt</v>
      </c>
      <c r="M207" s="41" t="str">
        <f t="shared" si="15"/>
        <v>014 - EFIS CT
M-GND3
Masse MINS RADIO +BARO Rotary</v>
      </c>
    </row>
    <row r="208" spans="1:13" ht="42.75">
      <c r="A208" s="6"/>
      <c r="B208" s="28" t="s">
        <v>559</v>
      </c>
      <c r="C208" s="28" t="s">
        <v>372</v>
      </c>
      <c r="D208" s="3" t="s">
        <v>390</v>
      </c>
      <c r="E208" s="20" t="s">
        <v>151</v>
      </c>
      <c r="F208" s="3" t="s">
        <v>671</v>
      </c>
      <c r="G208" s="16" t="s">
        <v>702</v>
      </c>
      <c r="H208" s="16"/>
      <c r="I208" s="50"/>
      <c r="J208" s="7" t="s">
        <v>3</v>
      </c>
      <c r="K208" s="67" t="str">
        <f t="shared" si="14"/>
        <v>I</v>
      </c>
      <c r="L208" s="98" t="str">
        <f t="shared" si="16"/>
        <v>Doppelt</v>
      </c>
      <c r="M208" s="41" t="str">
        <f t="shared" si="15"/>
        <v>014 - EFIS CT
I- - Switches MCP /Thr.
EFIS 1 Range 5</v>
      </c>
    </row>
    <row r="209" spans="1:13" ht="42.75">
      <c r="A209" s="6"/>
      <c r="B209" s="28" t="s">
        <v>560</v>
      </c>
      <c r="C209" s="28" t="s">
        <v>372</v>
      </c>
      <c r="D209" s="3" t="s">
        <v>391</v>
      </c>
      <c r="E209" s="20" t="s">
        <v>152</v>
      </c>
      <c r="F209" s="3" t="s">
        <v>671</v>
      </c>
      <c r="G209" s="16" t="s">
        <v>702</v>
      </c>
      <c r="H209" s="16"/>
      <c r="I209" s="50"/>
      <c r="J209" s="7" t="s">
        <v>3</v>
      </c>
      <c r="K209" s="67" t="str">
        <f t="shared" si="14"/>
        <v>I</v>
      </c>
      <c r="L209" s="98" t="str">
        <f t="shared" si="16"/>
        <v>Doppelt</v>
      </c>
      <c r="M209" s="41" t="str">
        <f t="shared" si="15"/>
        <v>014 - EFIS CT
I- - Switches MCP /Thr.
EFIS 1 Range 10</v>
      </c>
    </row>
    <row r="210" spans="1:13" ht="42.75">
      <c r="A210" s="6"/>
      <c r="B210" s="28" t="s">
        <v>561</v>
      </c>
      <c r="C210" s="28" t="s">
        <v>372</v>
      </c>
      <c r="D210" s="3" t="s">
        <v>392</v>
      </c>
      <c r="E210" s="20" t="s">
        <v>153</v>
      </c>
      <c r="F210" s="3" t="s">
        <v>671</v>
      </c>
      <c r="G210" s="16" t="s">
        <v>702</v>
      </c>
      <c r="H210" s="16"/>
      <c r="I210" s="50"/>
      <c r="J210" s="7" t="s">
        <v>3</v>
      </c>
      <c r="K210" s="67" t="str">
        <f t="shared" si="14"/>
        <v>I</v>
      </c>
      <c r="L210" s="98" t="str">
        <f t="shared" si="16"/>
        <v>Doppelt</v>
      </c>
      <c r="M210" s="41" t="str">
        <f t="shared" si="15"/>
        <v>014 - EFIS CT
I- - Switches MCP /Thr.
EFIS 1 Range 20</v>
      </c>
    </row>
    <row r="211" spans="1:13" ht="42.75">
      <c r="A211" s="6"/>
      <c r="B211" s="28" t="s">
        <v>562</v>
      </c>
      <c r="C211" s="28" t="s">
        <v>372</v>
      </c>
      <c r="D211" s="3" t="s">
        <v>393</v>
      </c>
      <c r="E211" s="20" t="s">
        <v>154</v>
      </c>
      <c r="F211" s="3" t="s">
        <v>671</v>
      </c>
      <c r="G211" s="16" t="s">
        <v>702</v>
      </c>
      <c r="H211" s="16"/>
      <c r="I211" s="50"/>
      <c r="J211" s="7" t="s">
        <v>3</v>
      </c>
      <c r="K211" s="67" t="str">
        <f t="shared" si="14"/>
        <v>I</v>
      </c>
      <c r="L211" s="98" t="str">
        <f t="shared" si="16"/>
        <v>Doppelt</v>
      </c>
      <c r="M211" s="41" t="str">
        <f t="shared" si="15"/>
        <v>014 - EFIS CT
I- - Switches MCP /Thr.
EFIS 1 Range 40</v>
      </c>
    </row>
    <row r="212" spans="1:13" ht="42.75">
      <c r="A212" s="6"/>
      <c r="B212" s="28" t="s">
        <v>563</v>
      </c>
      <c r="C212" s="28" t="s">
        <v>372</v>
      </c>
      <c r="D212" s="3" t="s">
        <v>394</v>
      </c>
      <c r="E212" s="20" t="s">
        <v>155</v>
      </c>
      <c r="F212" s="3" t="s">
        <v>671</v>
      </c>
      <c r="G212" s="16" t="s">
        <v>702</v>
      </c>
      <c r="H212" s="16"/>
      <c r="I212" s="50"/>
      <c r="J212" s="7" t="s">
        <v>3</v>
      </c>
      <c r="K212" s="67" t="str">
        <f t="shared" si="14"/>
        <v>I</v>
      </c>
      <c r="L212" s="98" t="str">
        <f t="shared" si="16"/>
        <v>Doppelt</v>
      </c>
      <c r="M212" s="41" t="str">
        <f t="shared" si="15"/>
        <v>014 - EFIS CT
I- - Switches MCP /Thr.
EFIS 1 Range 80</v>
      </c>
    </row>
    <row r="213" spans="1:13" ht="42.75">
      <c r="A213" s="6"/>
      <c r="B213" s="28" t="s">
        <v>564</v>
      </c>
      <c r="C213" s="28" t="s">
        <v>372</v>
      </c>
      <c r="D213" s="3" t="s">
        <v>395</v>
      </c>
      <c r="E213" s="20" t="s">
        <v>156</v>
      </c>
      <c r="F213" s="3" t="s">
        <v>671</v>
      </c>
      <c r="G213" s="16" t="s">
        <v>702</v>
      </c>
      <c r="H213" s="16"/>
      <c r="I213" s="50"/>
      <c r="J213" s="7" t="s">
        <v>3</v>
      </c>
      <c r="K213" s="67" t="str">
        <f t="shared" si="14"/>
        <v>I</v>
      </c>
      <c r="L213" s="98" t="str">
        <f t="shared" si="16"/>
        <v>Doppelt</v>
      </c>
      <c r="M213" s="41" t="str">
        <f t="shared" si="15"/>
        <v>014 - EFIS CT
I- - Switches MCP /Thr.
EFIS 1 Range 160</v>
      </c>
    </row>
    <row r="214" spans="1:13" ht="42.75">
      <c r="A214" s="6"/>
      <c r="B214" s="28" t="s">
        <v>565</v>
      </c>
      <c r="C214" s="28" t="s">
        <v>372</v>
      </c>
      <c r="D214" s="3" t="s">
        <v>396</v>
      </c>
      <c r="E214" s="20" t="s">
        <v>398</v>
      </c>
      <c r="F214" s="3" t="s">
        <v>671</v>
      </c>
      <c r="G214" s="16" t="s">
        <v>702</v>
      </c>
      <c r="H214" s="16"/>
      <c r="I214" s="50"/>
      <c r="J214" s="7" t="s">
        <v>3</v>
      </c>
      <c r="K214" s="67" t="str">
        <f t="shared" si="14"/>
        <v>I</v>
      </c>
      <c r="L214" s="98" t="str">
        <f t="shared" si="16"/>
        <v>Doppelt</v>
      </c>
      <c r="M214" s="41" t="str">
        <f t="shared" si="15"/>
        <v>014 - EFIS CT
I- - Switches MCP /Thr.
EFIS 1 Range 320</v>
      </c>
    </row>
    <row r="215" spans="1:13" ht="42.75">
      <c r="A215" s="6"/>
      <c r="B215" s="28" t="s">
        <v>566</v>
      </c>
      <c r="C215" s="28" t="s">
        <v>372</v>
      </c>
      <c r="D215" s="3" t="s">
        <v>397</v>
      </c>
      <c r="E215" s="20" t="s">
        <v>158</v>
      </c>
      <c r="F215" s="3" t="s">
        <v>671</v>
      </c>
      <c r="G215" s="16" t="s">
        <v>702</v>
      </c>
      <c r="H215" s="16"/>
      <c r="I215" s="50"/>
      <c r="J215" s="7" t="s">
        <v>3</v>
      </c>
      <c r="K215" s="67" t="str">
        <f t="shared" si="14"/>
        <v>I</v>
      </c>
      <c r="L215" s="98" t="str">
        <f t="shared" si="16"/>
        <v>Doppelt</v>
      </c>
      <c r="M215" s="41" t="str">
        <f t="shared" si="15"/>
        <v>014 - EFIS CT
I- - Switches MCP /Thr.
EFIS 1 Range 640</v>
      </c>
    </row>
    <row r="216" spans="1:13" ht="42.75">
      <c r="A216" s="6"/>
      <c r="B216" s="28" t="s">
        <v>278</v>
      </c>
      <c r="C216" s="28" t="s">
        <v>278</v>
      </c>
      <c r="D216" s="3" t="s">
        <v>278</v>
      </c>
      <c r="E216" s="20" t="s">
        <v>159</v>
      </c>
      <c r="F216" s="3" t="s">
        <v>671</v>
      </c>
      <c r="G216" s="16" t="s">
        <v>702</v>
      </c>
      <c r="H216" s="16" t="s">
        <v>610</v>
      </c>
      <c r="I216" s="50" t="s">
        <v>669</v>
      </c>
      <c r="J216" s="7" t="s">
        <v>10</v>
      </c>
      <c r="K216" s="67" t="str">
        <f t="shared" si="14"/>
        <v>M9999</v>
      </c>
      <c r="L216" s="98" t="str">
        <f t="shared" si="16"/>
        <v>Doppelt</v>
      </c>
      <c r="M216" s="41" t="str">
        <f t="shared" si="15"/>
        <v>014 - EFIS CT
M-GND1
Masse 5-640 Rotary</v>
      </c>
    </row>
    <row r="217" spans="1:13" ht="42.75">
      <c r="A217" s="6"/>
      <c r="B217" s="28" t="s">
        <v>567</v>
      </c>
      <c r="C217" s="28" t="s">
        <v>372</v>
      </c>
      <c r="D217" s="3" t="s">
        <v>399</v>
      </c>
      <c r="E217" s="20" t="s">
        <v>160</v>
      </c>
      <c r="F217" s="3"/>
      <c r="G217" s="16"/>
      <c r="H217" s="16"/>
      <c r="I217" s="50"/>
      <c r="J217" s="7" t="s">
        <v>3</v>
      </c>
      <c r="K217" s="67" t="str">
        <f t="shared" si="14"/>
        <v>I</v>
      </c>
      <c r="L217" s="98" t="str">
        <f t="shared" si="16"/>
        <v>Doppelt</v>
      </c>
      <c r="M217" s="41" t="str">
        <f t="shared" si="15"/>
        <v>014 - EFIS CT
I- - Switches MCP /Thr.
EFIS 1 WXR Pushed</v>
      </c>
    </row>
    <row r="218" spans="1:13" ht="42.75">
      <c r="A218" s="6"/>
      <c r="B218" s="28" t="s">
        <v>568</v>
      </c>
      <c r="C218" s="28" t="s">
        <v>372</v>
      </c>
      <c r="D218" s="3" t="s">
        <v>400</v>
      </c>
      <c r="E218" s="20" t="s">
        <v>161</v>
      </c>
      <c r="F218" s="3"/>
      <c r="G218" s="16"/>
      <c r="H218" s="16"/>
      <c r="I218" s="50"/>
      <c r="J218" s="7" t="s">
        <v>3</v>
      </c>
      <c r="K218" s="67" t="str">
        <f t="shared" si="14"/>
        <v>I</v>
      </c>
      <c r="L218" s="98" t="str">
        <f t="shared" si="16"/>
        <v>Doppelt</v>
      </c>
      <c r="M218" s="41" t="str">
        <f t="shared" si="15"/>
        <v>014 - EFIS CT
I- - Switches MCP /Thr.
EFIS 1 STA Pushed</v>
      </c>
    </row>
    <row r="219" spans="1:13" ht="42.75">
      <c r="A219" s="6"/>
      <c r="B219" s="28" t="s">
        <v>569</v>
      </c>
      <c r="C219" s="28" t="s">
        <v>372</v>
      </c>
      <c r="D219" s="3" t="s">
        <v>401</v>
      </c>
      <c r="E219" s="20" t="s">
        <v>162</v>
      </c>
      <c r="F219" s="3"/>
      <c r="G219" s="16"/>
      <c r="H219" s="16"/>
      <c r="I219" s="50"/>
      <c r="J219" s="7" t="s">
        <v>3</v>
      </c>
      <c r="K219" s="67" t="str">
        <f t="shared" si="14"/>
        <v>I</v>
      </c>
      <c r="L219" s="98" t="str">
        <f t="shared" si="16"/>
        <v>Doppelt</v>
      </c>
      <c r="M219" s="41" t="str">
        <f t="shared" si="15"/>
        <v>014 - EFIS CT
I- - Switches MCP /Thr.
EFIS 1 WPT Pushed</v>
      </c>
    </row>
    <row r="220" spans="1:13" ht="42.75">
      <c r="A220" s="6"/>
      <c r="B220" s="28" t="s">
        <v>570</v>
      </c>
      <c r="C220" s="28" t="s">
        <v>372</v>
      </c>
      <c r="D220" s="3" t="s">
        <v>402</v>
      </c>
      <c r="E220" s="20" t="s">
        <v>163</v>
      </c>
      <c r="F220" s="3"/>
      <c r="G220" s="16"/>
      <c r="H220" s="16"/>
      <c r="I220" s="50"/>
      <c r="J220" s="7" t="s">
        <v>3</v>
      </c>
      <c r="K220" s="67" t="str">
        <f t="shared" si="14"/>
        <v>I</v>
      </c>
      <c r="L220" s="98" t="str">
        <f t="shared" si="16"/>
        <v>Doppelt</v>
      </c>
      <c r="M220" s="41" t="str">
        <f t="shared" si="15"/>
        <v>014 - EFIS CT
I- - Switches MCP /Thr.
EFIS 1 ARPT Pushed</v>
      </c>
    </row>
    <row r="221" spans="1:13" ht="42.75">
      <c r="A221" s="6"/>
      <c r="B221" s="28" t="s">
        <v>571</v>
      </c>
      <c r="C221" s="28" t="s">
        <v>372</v>
      </c>
      <c r="D221" s="3" t="s">
        <v>403</v>
      </c>
      <c r="E221" s="20" t="s">
        <v>164</v>
      </c>
      <c r="F221" s="3"/>
      <c r="G221" s="16"/>
      <c r="H221" s="16"/>
      <c r="I221" s="50"/>
      <c r="J221" s="7" t="s">
        <v>3</v>
      </c>
      <c r="K221" s="67" t="str">
        <f t="shared" si="14"/>
        <v>I</v>
      </c>
      <c r="L221" s="98" t="str">
        <f t="shared" si="16"/>
        <v>Doppelt</v>
      </c>
      <c r="M221" s="41" t="str">
        <f t="shared" si="15"/>
        <v>014 - EFIS CT
I- - Switches MCP /Thr.
EFIS 1 DATA Pushed</v>
      </c>
    </row>
    <row r="222" spans="1:13" ht="42.75">
      <c r="A222" s="6"/>
      <c r="B222" s="28" t="s">
        <v>572</v>
      </c>
      <c r="C222" s="28" t="s">
        <v>372</v>
      </c>
      <c r="D222" s="3" t="s">
        <v>404</v>
      </c>
      <c r="E222" s="20" t="s">
        <v>165</v>
      </c>
      <c r="F222" s="3"/>
      <c r="G222" s="16"/>
      <c r="H222" s="16"/>
      <c r="I222" s="50"/>
      <c r="J222" s="7" t="s">
        <v>3</v>
      </c>
      <c r="K222" s="67" t="str">
        <f t="shared" si="14"/>
        <v>I</v>
      </c>
      <c r="L222" s="98" t="str">
        <f t="shared" si="16"/>
        <v>Doppelt</v>
      </c>
      <c r="M222" s="41" t="str">
        <f t="shared" si="15"/>
        <v>014 - EFIS CT
I- - Switches MCP /Thr.
EFIS 1 POS Pushed</v>
      </c>
    </row>
    <row r="223" spans="1:13" ht="42.75">
      <c r="A223" s="6"/>
      <c r="B223" s="28" t="s">
        <v>573</v>
      </c>
      <c r="C223" s="28" t="s">
        <v>372</v>
      </c>
      <c r="D223" s="3" t="s">
        <v>405</v>
      </c>
      <c r="E223" s="20" t="s">
        <v>166</v>
      </c>
      <c r="F223" s="3"/>
      <c r="G223" s="16"/>
      <c r="H223" s="16"/>
      <c r="I223" s="50"/>
      <c r="J223" s="7" t="s">
        <v>3</v>
      </c>
      <c r="K223" s="67" t="str">
        <f t="shared" si="14"/>
        <v>I</v>
      </c>
      <c r="L223" s="98" t="str">
        <f t="shared" si="16"/>
        <v>Doppelt</v>
      </c>
      <c r="M223" s="41" t="str">
        <f t="shared" si="15"/>
        <v>014 - EFIS CT
I- - Switches MCP /Thr.
EFIS 1 TERR Pushed</v>
      </c>
    </row>
    <row r="224" spans="1:13" ht="43.5" thickBot="1">
      <c r="A224" s="8"/>
      <c r="B224" s="29" t="s">
        <v>278</v>
      </c>
      <c r="C224" s="29" t="s">
        <v>278</v>
      </c>
      <c r="D224" s="9" t="s">
        <v>278</v>
      </c>
      <c r="E224" s="22" t="s">
        <v>167</v>
      </c>
      <c r="F224" s="9"/>
      <c r="G224" s="17"/>
      <c r="H224" s="16"/>
      <c r="I224" s="50"/>
      <c r="J224" s="10" t="s">
        <v>3</v>
      </c>
      <c r="K224" s="67" t="str">
        <f t="shared" si="14"/>
        <v>I</v>
      </c>
      <c r="L224" s="98" t="str">
        <f t="shared" si="16"/>
        <v>Doppelt</v>
      </c>
      <c r="M224" s="41" t="str">
        <f t="shared" si="15"/>
        <v>014 - EFIS CT
I-
Masse WXR- TERR</v>
      </c>
    </row>
    <row r="225" spans="1:13" ht="43.5">
      <c r="A225" s="34" t="s">
        <v>455</v>
      </c>
      <c r="B225" s="27" t="s">
        <v>574</v>
      </c>
      <c r="C225" s="27" t="s">
        <v>372</v>
      </c>
      <c r="D225" s="4" t="s">
        <v>406</v>
      </c>
      <c r="E225" s="21" t="s">
        <v>125</v>
      </c>
      <c r="F225" s="3" t="s">
        <v>671</v>
      </c>
      <c r="G225" s="16" t="s">
        <v>703</v>
      </c>
      <c r="H225" s="15"/>
      <c r="I225" s="49"/>
      <c r="J225" s="5" t="s">
        <v>3</v>
      </c>
      <c r="K225" s="67" t="str">
        <f t="shared" si="14"/>
        <v>I</v>
      </c>
      <c r="L225" s="98" t="str">
        <f t="shared" si="16"/>
        <v>Doppelt</v>
      </c>
      <c r="M225" s="41" t="str">
        <f aca="true" t="shared" si="17" ref="M225:M268">IF(D225="-",$A$225&amp;CHAR(10)&amp;J225&amp;"-"&amp;H225&amp;CHAR(10)&amp;E225,$A$225&amp;CHAR(10)&amp;J225&amp;"-"&amp;H225&amp;" - "&amp;C225&amp;CHAR(10)&amp;D225)</f>
        <v>015 - EFIS FO
I- - Switches MCP /Thr.
EFIS 2 Selector 1 VOR 1</v>
      </c>
    </row>
    <row r="226" spans="1:13" ht="42.75">
      <c r="A226" s="6"/>
      <c r="B226" s="28" t="s">
        <v>575</v>
      </c>
      <c r="C226" s="28" t="s">
        <v>372</v>
      </c>
      <c r="D226" s="3" t="s">
        <v>407</v>
      </c>
      <c r="E226" s="20" t="s">
        <v>126</v>
      </c>
      <c r="F226" s="3" t="s">
        <v>671</v>
      </c>
      <c r="G226" s="16" t="s">
        <v>703</v>
      </c>
      <c r="H226" s="16"/>
      <c r="I226" s="50"/>
      <c r="J226" s="7" t="s">
        <v>3</v>
      </c>
      <c r="K226" s="67" t="str">
        <f t="shared" si="14"/>
        <v>I</v>
      </c>
      <c r="L226" s="98" t="str">
        <f t="shared" si="16"/>
        <v>Doppelt</v>
      </c>
      <c r="M226" s="41" t="str">
        <f t="shared" si="17"/>
        <v>015 - EFIS FO
I- - Switches MCP /Thr.
EFIS 2 Selector 1 ADF 1</v>
      </c>
    </row>
    <row r="227" spans="1:13" ht="42.75">
      <c r="A227" s="6"/>
      <c r="B227" s="28" t="s">
        <v>278</v>
      </c>
      <c r="C227" s="28" t="s">
        <v>278</v>
      </c>
      <c r="D227" s="3" t="s">
        <v>278</v>
      </c>
      <c r="E227" s="20" t="s">
        <v>127</v>
      </c>
      <c r="F227" s="3" t="s">
        <v>671</v>
      </c>
      <c r="G227" s="16" t="s">
        <v>703</v>
      </c>
      <c r="H227" s="16"/>
      <c r="I227" s="50" t="s">
        <v>669</v>
      </c>
      <c r="J227" s="7" t="s">
        <v>10</v>
      </c>
      <c r="K227" s="67" t="str">
        <f t="shared" si="14"/>
        <v>M9999</v>
      </c>
      <c r="L227" s="98" t="str">
        <f t="shared" si="16"/>
        <v>Doppelt</v>
      </c>
      <c r="M227" s="41" t="str">
        <f t="shared" si="17"/>
        <v>015 - EFIS FO
M-
Masse VOR1 ADF1</v>
      </c>
    </row>
    <row r="228" spans="1:13" ht="42.75">
      <c r="A228" s="6"/>
      <c r="B228" s="28" t="s">
        <v>576</v>
      </c>
      <c r="C228" s="28" t="s">
        <v>372</v>
      </c>
      <c r="D228" s="3" t="s">
        <v>408</v>
      </c>
      <c r="E228" s="20" t="s">
        <v>128</v>
      </c>
      <c r="F228" s="3" t="s">
        <v>671</v>
      </c>
      <c r="G228" s="16" t="s">
        <v>703</v>
      </c>
      <c r="H228" s="16"/>
      <c r="I228" s="50"/>
      <c r="J228" s="7" t="s">
        <v>3</v>
      </c>
      <c r="K228" s="67" t="str">
        <f t="shared" si="14"/>
        <v>I</v>
      </c>
      <c r="L228" s="98" t="str">
        <f t="shared" si="16"/>
        <v>Doppelt</v>
      </c>
      <c r="M228" s="41" t="str">
        <f t="shared" si="17"/>
        <v>015 - EFIS FO
I- - Switches MCP /Thr.
EFIS 2 Selector 2 VOR 2</v>
      </c>
    </row>
    <row r="229" spans="1:13" ht="42.75">
      <c r="A229" s="6"/>
      <c r="B229" s="28" t="s">
        <v>577</v>
      </c>
      <c r="C229" s="28" t="s">
        <v>372</v>
      </c>
      <c r="D229" s="3" t="s">
        <v>409</v>
      </c>
      <c r="E229" s="20" t="s">
        <v>129</v>
      </c>
      <c r="F229" s="3" t="s">
        <v>671</v>
      </c>
      <c r="G229" s="16" t="s">
        <v>703</v>
      </c>
      <c r="H229" s="16"/>
      <c r="I229" s="50"/>
      <c r="J229" s="7" t="s">
        <v>3</v>
      </c>
      <c r="K229" s="67" t="str">
        <f t="shared" si="14"/>
        <v>I</v>
      </c>
      <c r="L229" s="98" t="str">
        <f t="shared" si="16"/>
        <v>Doppelt</v>
      </c>
      <c r="M229" s="41" t="str">
        <f t="shared" si="17"/>
        <v>015 - EFIS FO
I- - Switches MCP /Thr.
EFIS 2 Selector 2 ADF 2</v>
      </c>
    </row>
    <row r="230" spans="1:13" ht="42.75">
      <c r="A230" s="6"/>
      <c r="B230" s="28" t="s">
        <v>278</v>
      </c>
      <c r="C230" s="28" t="s">
        <v>278</v>
      </c>
      <c r="D230" s="3" t="s">
        <v>278</v>
      </c>
      <c r="E230" s="20" t="s">
        <v>130</v>
      </c>
      <c r="F230" s="3" t="s">
        <v>671</v>
      </c>
      <c r="G230" s="16" t="s">
        <v>703</v>
      </c>
      <c r="H230" s="16"/>
      <c r="I230" s="50" t="s">
        <v>669</v>
      </c>
      <c r="J230" s="7" t="s">
        <v>10</v>
      </c>
      <c r="K230" s="67" t="str">
        <f t="shared" si="14"/>
        <v>M9999</v>
      </c>
      <c r="L230" s="98" t="str">
        <f t="shared" si="16"/>
        <v>Doppelt</v>
      </c>
      <c r="M230" s="41" t="str">
        <f t="shared" si="17"/>
        <v>015 - EFIS FO
M-
Masse VOR2 ADF 2</v>
      </c>
    </row>
    <row r="231" spans="1:13" ht="42.75">
      <c r="A231" s="6"/>
      <c r="B231" s="28" t="s">
        <v>578</v>
      </c>
      <c r="C231" s="28" t="s">
        <v>372</v>
      </c>
      <c r="D231" s="3" t="s">
        <v>410</v>
      </c>
      <c r="E231" s="20" t="s">
        <v>131</v>
      </c>
      <c r="F231" s="3"/>
      <c r="G231" s="16"/>
      <c r="H231" s="16"/>
      <c r="I231" s="50"/>
      <c r="J231" s="7" t="s">
        <v>3</v>
      </c>
      <c r="K231" s="67" t="str">
        <f t="shared" si="14"/>
        <v>I</v>
      </c>
      <c r="L231" s="98" t="str">
        <f t="shared" si="16"/>
        <v>Doppelt</v>
      </c>
      <c r="M231" s="41" t="str">
        <f t="shared" si="17"/>
        <v>015 - EFIS FO
I- - Switches MCP /Thr.
EFIS 2 MINS Reset Pushed</v>
      </c>
    </row>
    <row r="232" spans="1:13" ht="42.75">
      <c r="A232" s="6"/>
      <c r="B232" s="28" t="s">
        <v>579</v>
      </c>
      <c r="C232" s="28" t="s">
        <v>372</v>
      </c>
      <c r="D232" s="3" t="s">
        <v>411</v>
      </c>
      <c r="E232" s="20" t="s">
        <v>136</v>
      </c>
      <c r="F232" s="3"/>
      <c r="G232" s="16"/>
      <c r="H232" s="16"/>
      <c r="I232" s="50"/>
      <c r="J232" s="7" t="s">
        <v>3</v>
      </c>
      <c r="K232" s="67" t="str">
        <f t="shared" si="14"/>
        <v>I</v>
      </c>
      <c r="L232" s="98" t="str">
        <f t="shared" si="16"/>
        <v>Doppelt</v>
      </c>
      <c r="M232" s="41" t="str">
        <f t="shared" si="17"/>
        <v>015 - EFIS FO
I- - Switches MCP /Thr.
EFIS 2 BARO STD Pushed</v>
      </c>
    </row>
    <row r="233" spans="1:13" ht="42.75">
      <c r="A233" s="6"/>
      <c r="B233" s="28" t="s">
        <v>278</v>
      </c>
      <c r="C233" s="28" t="s">
        <v>278</v>
      </c>
      <c r="D233" s="3" t="s">
        <v>278</v>
      </c>
      <c r="E233" s="20" t="s">
        <v>138</v>
      </c>
      <c r="F233" s="3"/>
      <c r="G233" s="16"/>
      <c r="H233" s="16"/>
      <c r="I233" s="50"/>
      <c r="J233" s="7" t="s">
        <v>10</v>
      </c>
      <c r="K233" s="67" t="str">
        <f t="shared" si="14"/>
        <v>M</v>
      </c>
      <c r="L233" s="98" t="str">
        <f t="shared" si="16"/>
        <v>Doppelt</v>
      </c>
      <c r="M233" s="41" t="str">
        <f t="shared" si="17"/>
        <v>015 - EFIS FO
M-
Masse BARO + MINS Taster</v>
      </c>
    </row>
    <row r="234" spans="1:13" ht="42.75">
      <c r="A234" s="6"/>
      <c r="B234" s="28" t="s">
        <v>580</v>
      </c>
      <c r="C234" s="28" t="s">
        <v>372</v>
      </c>
      <c r="D234" s="3" t="s">
        <v>412</v>
      </c>
      <c r="E234" s="20" t="s">
        <v>137</v>
      </c>
      <c r="F234" s="3" t="s">
        <v>671</v>
      </c>
      <c r="G234" s="16" t="s">
        <v>702</v>
      </c>
      <c r="H234" s="16"/>
      <c r="I234" s="50"/>
      <c r="J234" s="7" t="s">
        <v>3</v>
      </c>
      <c r="K234" s="67" t="str">
        <f t="shared" si="14"/>
        <v>I</v>
      </c>
      <c r="L234" s="98" t="str">
        <f t="shared" si="16"/>
        <v>Doppelt</v>
      </c>
      <c r="M234" s="41" t="str">
        <f t="shared" si="17"/>
        <v>015 - EFIS FO
I- - Switches MCP /Thr.
EFIS 2 CTR Pushed</v>
      </c>
    </row>
    <row r="235" spans="1:13" ht="42.75">
      <c r="A235" s="6"/>
      <c r="B235" s="28" t="s">
        <v>581</v>
      </c>
      <c r="C235" s="28" t="s">
        <v>368</v>
      </c>
      <c r="D235" s="3" t="s">
        <v>644</v>
      </c>
      <c r="E235" s="20" t="s">
        <v>133</v>
      </c>
      <c r="F235" s="3" t="s">
        <v>671</v>
      </c>
      <c r="G235" s="16" t="s">
        <v>702</v>
      </c>
      <c r="H235" s="16"/>
      <c r="I235" s="50"/>
      <c r="J235" s="7" t="s">
        <v>3</v>
      </c>
      <c r="K235" s="67" t="str">
        <f t="shared" si="14"/>
        <v>I</v>
      </c>
      <c r="L235" s="98" t="str">
        <f t="shared" si="16"/>
        <v>Doppelt</v>
      </c>
      <c r="M235" s="41" t="str">
        <f t="shared" si="17"/>
        <v>015 - EFIS FO
I- - Encoders
EFIS 2 minimums (1 weiss)</v>
      </c>
    </row>
    <row r="236" spans="1:13" ht="42.75">
      <c r="A236" s="6"/>
      <c r="B236" s="28" t="s">
        <v>582</v>
      </c>
      <c r="C236" s="28" t="s">
        <v>368</v>
      </c>
      <c r="D236" s="3" t="s">
        <v>645</v>
      </c>
      <c r="E236" s="20" t="s">
        <v>132</v>
      </c>
      <c r="F236" s="3" t="s">
        <v>671</v>
      </c>
      <c r="G236" s="16" t="s">
        <v>702</v>
      </c>
      <c r="H236" s="16"/>
      <c r="I236" s="50"/>
      <c r="J236" s="7" t="s">
        <v>3</v>
      </c>
      <c r="K236" s="67" t="str">
        <f t="shared" si="14"/>
        <v>I</v>
      </c>
      <c r="L236" s="98" t="str">
        <f t="shared" si="16"/>
        <v>Doppelt</v>
      </c>
      <c r="M236" s="41" t="str">
        <f t="shared" si="17"/>
        <v>015 - EFIS FO
I- - Encoders
EFIS 2 minimums (2 rot)</v>
      </c>
    </row>
    <row r="237" spans="1:13" ht="42.75">
      <c r="A237" s="6"/>
      <c r="B237" s="28" t="s">
        <v>583</v>
      </c>
      <c r="C237" s="28" t="s">
        <v>368</v>
      </c>
      <c r="D237" s="3" t="s">
        <v>647</v>
      </c>
      <c r="E237" s="20" t="s">
        <v>134</v>
      </c>
      <c r="F237" s="3" t="s">
        <v>671</v>
      </c>
      <c r="G237" s="16" t="s">
        <v>702</v>
      </c>
      <c r="H237" s="16"/>
      <c r="I237" s="50"/>
      <c r="J237" s="7" t="s">
        <v>3</v>
      </c>
      <c r="K237" s="67" t="str">
        <f t="shared" si="14"/>
        <v>I</v>
      </c>
      <c r="L237" s="98" t="str">
        <f t="shared" si="16"/>
        <v>Doppelt</v>
      </c>
      <c r="M237" s="41" t="str">
        <f t="shared" si="17"/>
        <v>015 - EFIS FO
I- - Encoders
EFIS 2 baro (1  weiss)</v>
      </c>
    </row>
    <row r="238" spans="1:13" ht="42.75">
      <c r="A238" s="6"/>
      <c r="B238" s="28" t="s">
        <v>584</v>
      </c>
      <c r="C238" s="28" t="s">
        <v>368</v>
      </c>
      <c r="D238" s="3" t="s">
        <v>646</v>
      </c>
      <c r="E238" s="20" t="s">
        <v>135</v>
      </c>
      <c r="F238" s="3" t="s">
        <v>671</v>
      </c>
      <c r="G238" s="16" t="s">
        <v>702</v>
      </c>
      <c r="H238" s="16"/>
      <c r="I238" s="50"/>
      <c r="J238" s="7" t="s">
        <v>3</v>
      </c>
      <c r="K238" s="67" t="str">
        <f t="shared" si="14"/>
        <v>I</v>
      </c>
      <c r="L238" s="98" t="str">
        <f t="shared" si="16"/>
        <v>Doppelt</v>
      </c>
      <c r="M238" s="41" t="str">
        <f t="shared" si="17"/>
        <v>015 - EFIS FO
I- - Encoders
EFIS 2 baro (12 rot)</v>
      </c>
    </row>
    <row r="239" spans="1:13" ht="42.75">
      <c r="A239" s="6"/>
      <c r="B239" s="28" t="s">
        <v>585</v>
      </c>
      <c r="C239" s="28" t="s">
        <v>368</v>
      </c>
      <c r="D239" s="3" t="s">
        <v>413</v>
      </c>
      <c r="E239" s="20" t="s">
        <v>139</v>
      </c>
      <c r="F239" s="3" t="s">
        <v>671</v>
      </c>
      <c r="G239" s="16" t="s">
        <v>702</v>
      </c>
      <c r="H239" s="16"/>
      <c r="I239" s="50"/>
      <c r="J239" s="7" t="s">
        <v>3</v>
      </c>
      <c r="K239" s="67" t="str">
        <f t="shared" si="14"/>
        <v>I</v>
      </c>
      <c r="L239" s="98" t="str">
        <f t="shared" si="16"/>
        <v>Doppelt</v>
      </c>
      <c r="M239" s="41" t="str">
        <f t="shared" si="17"/>
        <v>015 - EFIS FO
I- - Encoders
EFIS 2 TFC Pushed</v>
      </c>
    </row>
    <row r="240" spans="1:13" ht="42.75">
      <c r="A240" s="6"/>
      <c r="B240" s="28" t="s">
        <v>278</v>
      </c>
      <c r="C240" s="28" t="s">
        <v>278</v>
      </c>
      <c r="D240" s="3" t="s">
        <v>278</v>
      </c>
      <c r="E240" s="20" t="s">
        <v>811</v>
      </c>
      <c r="F240" s="3" t="s">
        <v>671</v>
      </c>
      <c r="G240" s="16" t="s">
        <v>702</v>
      </c>
      <c r="H240" s="16"/>
      <c r="I240" s="50" t="s">
        <v>669</v>
      </c>
      <c r="J240" s="7" t="s">
        <v>10</v>
      </c>
      <c r="K240" s="67" t="str">
        <f t="shared" si="14"/>
        <v>M9999</v>
      </c>
      <c r="L240" s="98" t="str">
        <f t="shared" si="16"/>
        <v>Doppelt</v>
      </c>
      <c r="M240" s="41" t="str">
        <f t="shared" si="17"/>
        <v>015 - EFIS FO
M-
Masse Tast APP- PLM, 5-640, Enc. Mins +Baro</v>
      </c>
    </row>
    <row r="241" spans="1:13" ht="42.75">
      <c r="A241" s="6"/>
      <c r="B241" s="28" t="s">
        <v>586</v>
      </c>
      <c r="C241" s="28" t="s">
        <v>372</v>
      </c>
      <c r="D241" s="3" t="s">
        <v>414</v>
      </c>
      <c r="E241" s="20" t="s">
        <v>140</v>
      </c>
      <c r="F241" s="3" t="s">
        <v>671</v>
      </c>
      <c r="G241" s="16" t="s">
        <v>703</v>
      </c>
      <c r="H241" s="16"/>
      <c r="I241" s="50"/>
      <c r="J241" s="7" t="s">
        <v>3</v>
      </c>
      <c r="K241" s="67" t="str">
        <f t="shared" si="14"/>
        <v>I</v>
      </c>
      <c r="L241" s="98" t="str">
        <f t="shared" si="16"/>
        <v>Doppelt</v>
      </c>
      <c r="M241" s="41" t="str">
        <f t="shared" si="17"/>
        <v>015 - EFIS FO
I- - Switches MCP /Thr.
EFIS 2 Mode APP</v>
      </c>
    </row>
    <row r="242" spans="1:13" ht="42.75">
      <c r="A242" s="6"/>
      <c r="B242" s="28" t="s">
        <v>587</v>
      </c>
      <c r="C242" s="28" t="s">
        <v>372</v>
      </c>
      <c r="D242" s="3" t="s">
        <v>415</v>
      </c>
      <c r="E242" s="20" t="s">
        <v>141</v>
      </c>
      <c r="F242" s="3" t="s">
        <v>671</v>
      </c>
      <c r="G242" s="16" t="s">
        <v>703</v>
      </c>
      <c r="H242" s="16"/>
      <c r="I242" s="50"/>
      <c r="J242" s="7" t="s">
        <v>3</v>
      </c>
      <c r="K242" s="67" t="str">
        <f t="shared" si="14"/>
        <v>I</v>
      </c>
      <c r="L242" s="98" t="str">
        <f t="shared" si="16"/>
        <v>Doppelt</v>
      </c>
      <c r="M242" s="41" t="str">
        <f t="shared" si="17"/>
        <v>015 - EFIS FO
I- - Switches MCP /Thr.
EFIS 2 Mode VOR</v>
      </c>
    </row>
    <row r="243" spans="1:13" ht="42.75">
      <c r="A243" s="6"/>
      <c r="B243" s="28" t="s">
        <v>588</v>
      </c>
      <c r="C243" s="28" t="s">
        <v>372</v>
      </c>
      <c r="D243" s="3" t="s">
        <v>416</v>
      </c>
      <c r="E243" s="20" t="s">
        <v>142</v>
      </c>
      <c r="F243" s="3" t="s">
        <v>671</v>
      </c>
      <c r="G243" s="16" t="s">
        <v>703</v>
      </c>
      <c r="H243" s="16"/>
      <c r="I243" s="50"/>
      <c r="J243" s="7" t="s">
        <v>3</v>
      </c>
      <c r="K243" s="67" t="str">
        <f t="shared" si="14"/>
        <v>I</v>
      </c>
      <c r="L243" s="98" t="str">
        <f t="shared" si="16"/>
        <v>Doppelt</v>
      </c>
      <c r="M243" s="41" t="str">
        <f t="shared" si="17"/>
        <v>015 - EFIS FO
I- - Switches MCP /Thr.
EFIS 2 Mode MAP</v>
      </c>
    </row>
    <row r="244" spans="1:13" ht="42.75">
      <c r="A244" s="6"/>
      <c r="B244" s="28" t="s">
        <v>589</v>
      </c>
      <c r="C244" s="28" t="s">
        <v>372</v>
      </c>
      <c r="D244" s="3" t="s">
        <v>417</v>
      </c>
      <c r="E244" s="20" t="s">
        <v>143</v>
      </c>
      <c r="F244" s="3" t="s">
        <v>671</v>
      </c>
      <c r="G244" s="16" t="s">
        <v>703</v>
      </c>
      <c r="H244" s="16"/>
      <c r="I244" s="50"/>
      <c r="J244" s="7" t="s">
        <v>3</v>
      </c>
      <c r="K244" s="67" t="str">
        <f t="shared" si="14"/>
        <v>I</v>
      </c>
      <c r="L244" s="98" t="str">
        <f t="shared" si="16"/>
        <v>Doppelt</v>
      </c>
      <c r="M244" s="41" t="str">
        <f t="shared" si="17"/>
        <v>015 - EFIS FO
I- - Switches MCP /Thr.
EFIS 2 Mode PLN</v>
      </c>
    </row>
    <row r="245" spans="1:13" ht="42.75">
      <c r="A245" s="6"/>
      <c r="B245" s="28" t="s">
        <v>278</v>
      </c>
      <c r="C245" s="28" t="s">
        <v>278</v>
      </c>
      <c r="D245" s="3" t="s">
        <v>278</v>
      </c>
      <c r="E245" s="20" t="s">
        <v>144</v>
      </c>
      <c r="F245" s="3" t="s">
        <v>671</v>
      </c>
      <c r="G245" s="16" t="s">
        <v>703</v>
      </c>
      <c r="H245" s="16"/>
      <c r="I245" s="50" t="s">
        <v>669</v>
      </c>
      <c r="J245" s="7" t="s">
        <v>10</v>
      </c>
      <c r="K245" s="67" t="str">
        <f t="shared" si="14"/>
        <v>M9999</v>
      </c>
      <c r="L245" s="98" t="str">
        <f t="shared" si="16"/>
        <v>Doppelt</v>
      </c>
      <c r="M245" s="41" t="str">
        <f t="shared" si="17"/>
        <v>015 - EFIS FO
M-
Masse APP-PLN Rotary</v>
      </c>
    </row>
    <row r="246" spans="1:13" ht="42.75">
      <c r="A246" s="6"/>
      <c r="B246" s="28" t="s">
        <v>590</v>
      </c>
      <c r="C246" s="28" t="s">
        <v>372</v>
      </c>
      <c r="D246" s="3" t="s">
        <v>418</v>
      </c>
      <c r="E246" s="20" t="s">
        <v>145</v>
      </c>
      <c r="F246" s="3" t="s">
        <v>671</v>
      </c>
      <c r="G246" s="16" t="s">
        <v>703</v>
      </c>
      <c r="H246" s="16"/>
      <c r="I246" s="50"/>
      <c r="J246" s="7" t="s">
        <v>3</v>
      </c>
      <c r="K246" s="67" t="str">
        <f aca="true" t="shared" si="18" ref="K246:K308">J246&amp;I246</f>
        <v>I</v>
      </c>
      <c r="L246" s="98" t="str">
        <f t="shared" si="16"/>
        <v>Doppelt</v>
      </c>
      <c r="M246" s="41" t="str">
        <f t="shared" si="17"/>
        <v>015 - EFIS FO
I- - Switches MCP /Thr.
EFIS 2 Baro mode inch</v>
      </c>
    </row>
    <row r="247" spans="1:13" ht="42.75">
      <c r="A247" s="6"/>
      <c r="B247" s="28" t="s">
        <v>591</v>
      </c>
      <c r="C247" s="28" t="s">
        <v>372</v>
      </c>
      <c r="D247" s="3" t="s">
        <v>419</v>
      </c>
      <c r="E247" s="20" t="s">
        <v>146</v>
      </c>
      <c r="F247" s="3" t="s">
        <v>671</v>
      </c>
      <c r="G247" s="16" t="s">
        <v>703</v>
      </c>
      <c r="H247" s="16"/>
      <c r="I247" s="50"/>
      <c r="J247" s="7" t="s">
        <v>3</v>
      </c>
      <c r="K247" s="67" t="str">
        <f t="shared" si="18"/>
        <v>I</v>
      </c>
      <c r="L247" s="98" t="str">
        <f t="shared" si="16"/>
        <v>Doppelt</v>
      </c>
      <c r="M247" s="41" t="str">
        <f t="shared" si="17"/>
        <v>015 - EFIS FO
I- - Switches MCP /Thr.
EFIS 2 Baro mode Hpa</v>
      </c>
    </row>
    <row r="248" spans="1:13" ht="42.75">
      <c r="A248" s="6"/>
      <c r="B248" s="28" t="s">
        <v>278</v>
      </c>
      <c r="C248" s="28" t="s">
        <v>278</v>
      </c>
      <c r="D248" s="3" t="s">
        <v>278</v>
      </c>
      <c r="E248" s="20" t="s">
        <v>147</v>
      </c>
      <c r="F248" s="3" t="s">
        <v>671</v>
      </c>
      <c r="G248" s="16" t="s">
        <v>703</v>
      </c>
      <c r="H248" s="16" t="s">
        <v>618</v>
      </c>
      <c r="I248" s="50" t="s">
        <v>669</v>
      </c>
      <c r="J248" s="7" t="s">
        <v>10</v>
      </c>
      <c r="K248" s="67" t="str">
        <f t="shared" si="18"/>
        <v>M9999</v>
      </c>
      <c r="L248" s="98" t="str">
        <f t="shared" si="16"/>
        <v>Doppelt</v>
      </c>
      <c r="M248" s="41" t="str">
        <f t="shared" si="17"/>
        <v>015 - EFIS FO
M-GND5
Masse BARO IN+ HPA Rotary</v>
      </c>
    </row>
    <row r="249" spans="1:13" ht="42.75">
      <c r="A249" s="6"/>
      <c r="B249" s="28" t="s">
        <v>592</v>
      </c>
      <c r="C249" s="28" t="s">
        <v>372</v>
      </c>
      <c r="D249" s="3" t="s">
        <v>420</v>
      </c>
      <c r="E249" s="20" t="s">
        <v>149</v>
      </c>
      <c r="F249" s="3" t="s">
        <v>671</v>
      </c>
      <c r="G249" s="16" t="s">
        <v>703</v>
      </c>
      <c r="H249" s="16"/>
      <c r="I249" s="50"/>
      <c r="J249" s="7" t="s">
        <v>3</v>
      </c>
      <c r="K249" s="67" t="str">
        <f t="shared" si="18"/>
        <v>I</v>
      </c>
      <c r="L249" s="98" t="str">
        <f t="shared" si="16"/>
        <v>Doppelt</v>
      </c>
      <c r="M249" s="41" t="str">
        <f t="shared" si="17"/>
        <v>015 - EFIS FO
I- - Switches MCP /Thr.
EFIS 2 Minimums Mode Radio</v>
      </c>
    </row>
    <row r="250" spans="1:13" ht="42.75">
      <c r="A250" s="6"/>
      <c r="B250" s="28" t="s">
        <v>593</v>
      </c>
      <c r="C250" s="28" t="s">
        <v>372</v>
      </c>
      <c r="D250" s="3" t="s">
        <v>421</v>
      </c>
      <c r="E250" s="20" t="s">
        <v>148</v>
      </c>
      <c r="F250" s="3" t="s">
        <v>671</v>
      </c>
      <c r="G250" s="16" t="s">
        <v>703</v>
      </c>
      <c r="H250" s="16"/>
      <c r="I250" s="50"/>
      <c r="J250" s="7" t="s">
        <v>3</v>
      </c>
      <c r="K250" s="67" t="str">
        <f t="shared" si="18"/>
        <v>I</v>
      </c>
      <c r="L250" s="98" t="str">
        <f t="shared" si="16"/>
        <v>Doppelt</v>
      </c>
      <c r="M250" s="41" t="str">
        <f t="shared" si="17"/>
        <v>015 - EFIS FO
I- - Switches MCP /Thr.
EFIS 2 Minimums Mode Baro</v>
      </c>
    </row>
    <row r="251" spans="1:13" ht="42.75">
      <c r="A251" s="6"/>
      <c r="B251" s="28" t="s">
        <v>278</v>
      </c>
      <c r="C251" s="28" t="s">
        <v>278</v>
      </c>
      <c r="D251" s="3" t="s">
        <v>278</v>
      </c>
      <c r="E251" s="20" t="s">
        <v>150</v>
      </c>
      <c r="F251" s="3" t="s">
        <v>671</v>
      </c>
      <c r="G251" s="16" t="s">
        <v>703</v>
      </c>
      <c r="H251" s="16" t="s">
        <v>618</v>
      </c>
      <c r="I251" s="50" t="s">
        <v>669</v>
      </c>
      <c r="J251" s="7" t="s">
        <v>10</v>
      </c>
      <c r="K251" s="67" t="str">
        <f t="shared" si="18"/>
        <v>M9999</v>
      </c>
      <c r="L251" s="98" t="str">
        <f t="shared" si="16"/>
        <v>Doppelt</v>
      </c>
      <c r="M251" s="41" t="str">
        <f t="shared" si="17"/>
        <v>015 - EFIS FO
M-GND5
Masse MINS RADIO +BARO Rotary</v>
      </c>
    </row>
    <row r="252" spans="1:13" ht="42.75">
      <c r="A252" s="6"/>
      <c r="B252" s="28" t="s">
        <v>594</v>
      </c>
      <c r="C252" s="28" t="s">
        <v>372</v>
      </c>
      <c r="D252" s="3" t="s">
        <v>422</v>
      </c>
      <c r="E252" s="20" t="s">
        <v>151</v>
      </c>
      <c r="F252" s="3" t="s">
        <v>671</v>
      </c>
      <c r="G252" s="16" t="s">
        <v>703</v>
      </c>
      <c r="H252" s="16"/>
      <c r="I252" s="50"/>
      <c r="J252" s="7" t="s">
        <v>3</v>
      </c>
      <c r="K252" s="67" t="str">
        <f t="shared" si="18"/>
        <v>I</v>
      </c>
      <c r="L252" s="98" t="str">
        <f t="shared" si="16"/>
        <v>Doppelt</v>
      </c>
      <c r="M252" s="41" t="str">
        <f t="shared" si="17"/>
        <v>015 - EFIS FO
I- - Switches MCP /Thr.
EFIS 2 Range 5</v>
      </c>
    </row>
    <row r="253" spans="1:13" ht="42.75">
      <c r="A253" s="6"/>
      <c r="B253" s="28" t="s">
        <v>595</v>
      </c>
      <c r="C253" s="28" t="s">
        <v>372</v>
      </c>
      <c r="D253" s="3" t="s">
        <v>423</v>
      </c>
      <c r="E253" s="20" t="s">
        <v>152</v>
      </c>
      <c r="F253" s="3" t="s">
        <v>671</v>
      </c>
      <c r="G253" s="16" t="s">
        <v>703</v>
      </c>
      <c r="H253" s="16"/>
      <c r="I253" s="50"/>
      <c r="J253" s="7" t="s">
        <v>3</v>
      </c>
      <c r="K253" s="67" t="str">
        <f t="shared" si="18"/>
        <v>I</v>
      </c>
      <c r="L253" s="98" t="str">
        <f t="shared" si="16"/>
        <v>Doppelt</v>
      </c>
      <c r="M253" s="41" t="str">
        <f t="shared" si="17"/>
        <v>015 - EFIS FO
I- - Switches MCP /Thr.
EFIS 2 Range 10</v>
      </c>
    </row>
    <row r="254" spans="1:13" ht="42.75">
      <c r="A254" s="6"/>
      <c r="B254" s="28" t="s">
        <v>596</v>
      </c>
      <c r="C254" s="28" t="s">
        <v>372</v>
      </c>
      <c r="D254" s="3" t="s">
        <v>424</v>
      </c>
      <c r="E254" s="20" t="s">
        <v>153</v>
      </c>
      <c r="F254" s="3" t="s">
        <v>671</v>
      </c>
      <c r="G254" s="16" t="s">
        <v>703</v>
      </c>
      <c r="H254" s="16"/>
      <c r="I254" s="50"/>
      <c r="J254" s="7" t="s">
        <v>3</v>
      </c>
      <c r="K254" s="67" t="str">
        <f t="shared" si="18"/>
        <v>I</v>
      </c>
      <c r="L254" s="98" t="str">
        <f t="shared" si="16"/>
        <v>Doppelt</v>
      </c>
      <c r="M254" s="41" t="str">
        <f t="shared" si="17"/>
        <v>015 - EFIS FO
I- - Switches MCP /Thr.
EFIS 2 Range 20</v>
      </c>
    </row>
    <row r="255" spans="1:13" ht="42.75">
      <c r="A255" s="6"/>
      <c r="B255" s="28" t="s">
        <v>597</v>
      </c>
      <c r="C255" s="28" t="s">
        <v>372</v>
      </c>
      <c r="D255" s="3" t="s">
        <v>425</v>
      </c>
      <c r="E255" s="20" t="s">
        <v>154</v>
      </c>
      <c r="F255" s="3" t="s">
        <v>671</v>
      </c>
      <c r="G255" s="16" t="s">
        <v>703</v>
      </c>
      <c r="H255" s="16"/>
      <c r="I255" s="50"/>
      <c r="J255" s="7" t="s">
        <v>3</v>
      </c>
      <c r="K255" s="67" t="str">
        <f t="shared" si="18"/>
        <v>I</v>
      </c>
      <c r="L255" s="98" t="str">
        <f t="shared" si="16"/>
        <v>Doppelt</v>
      </c>
      <c r="M255" s="41" t="str">
        <f t="shared" si="17"/>
        <v>015 - EFIS FO
I- - Switches MCP /Thr.
EFIS 2 Range 40</v>
      </c>
    </row>
    <row r="256" spans="1:13" ht="42.75">
      <c r="A256" s="6"/>
      <c r="B256" s="28" t="s">
        <v>598</v>
      </c>
      <c r="C256" s="28" t="s">
        <v>372</v>
      </c>
      <c r="D256" s="3" t="s">
        <v>426</v>
      </c>
      <c r="E256" s="20" t="s">
        <v>155</v>
      </c>
      <c r="F256" s="3" t="s">
        <v>671</v>
      </c>
      <c r="G256" s="16" t="s">
        <v>703</v>
      </c>
      <c r="H256" s="16"/>
      <c r="I256" s="50"/>
      <c r="J256" s="7" t="s">
        <v>3</v>
      </c>
      <c r="K256" s="67" t="str">
        <f t="shared" si="18"/>
        <v>I</v>
      </c>
      <c r="L256" s="98" t="str">
        <f t="shared" si="16"/>
        <v>Doppelt</v>
      </c>
      <c r="M256" s="41" t="str">
        <f t="shared" si="17"/>
        <v>015 - EFIS FO
I- - Switches MCP /Thr.
EFIS 2 Range 80</v>
      </c>
    </row>
    <row r="257" spans="1:13" ht="42.75">
      <c r="A257" s="6"/>
      <c r="B257" s="28" t="s">
        <v>599</v>
      </c>
      <c r="C257" s="28" t="s">
        <v>372</v>
      </c>
      <c r="D257" s="3" t="s">
        <v>427</v>
      </c>
      <c r="E257" s="20" t="s">
        <v>156</v>
      </c>
      <c r="F257" s="3" t="s">
        <v>671</v>
      </c>
      <c r="G257" s="16" t="s">
        <v>703</v>
      </c>
      <c r="H257" s="16"/>
      <c r="I257" s="50"/>
      <c r="J257" s="7" t="s">
        <v>3</v>
      </c>
      <c r="K257" s="67" t="str">
        <f t="shared" si="18"/>
        <v>I</v>
      </c>
      <c r="L257" s="98" t="str">
        <f t="shared" si="16"/>
        <v>Doppelt</v>
      </c>
      <c r="M257" s="41" t="str">
        <f t="shared" si="17"/>
        <v>015 - EFIS FO
I- - Switches MCP /Thr.
EFIS 2 Range 160</v>
      </c>
    </row>
    <row r="258" spans="1:13" ht="42.75">
      <c r="A258" s="6"/>
      <c r="B258" s="28" t="s">
        <v>600</v>
      </c>
      <c r="C258" s="28" t="s">
        <v>372</v>
      </c>
      <c r="D258" s="3" t="s">
        <v>428</v>
      </c>
      <c r="E258" s="20" t="s">
        <v>157</v>
      </c>
      <c r="F258" s="3" t="s">
        <v>671</v>
      </c>
      <c r="G258" s="16" t="s">
        <v>703</v>
      </c>
      <c r="H258" s="16"/>
      <c r="I258" s="50"/>
      <c r="J258" s="7" t="s">
        <v>3</v>
      </c>
      <c r="K258" s="67" t="str">
        <f t="shared" si="18"/>
        <v>I</v>
      </c>
      <c r="L258" s="98" t="str">
        <f t="shared" si="16"/>
        <v>Doppelt</v>
      </c>
      <c r="M258" s="41" t="str">
        <f t="shared" si="17"/>
        <v>015 - EFIS FO
I- - Switches MCP /Thr.
EFIS 2 Range 320</v>
      </c>
    </row>
    <row r="259" spans="1:13" ht="42.75">
      <c r="A259" s="6"/>
      <c r="B259" s="28" t="s">
        <v>601</v>
      </c>
      <c r="C259" s="28" t="s">
        <v>372</v>
      </c>
      <c r="D259" s="3" t="s">
        <v>429</v>
      </c>
      <c r="E259" s="20" t="s">
        <v>158</v>
      </c>
      <c r="F259" s="3" t="s">
        <v>671</v>
      </c>
      <c r="G259" s="16" t="s">
        <v>703</v>
      </c>
      <c r="H259" s="16"/>
      <c r="I259" s="50"/>
      <c r="J259" s="7" t="s">
        <v>3</v>
      </c>
      <c r="K259" s="67" t="str">
        <f t="shared" si="18"/>
        <v>I</v>
      </c>
      <c r="L259" s="98" t="str">
        <f aca="true" t="shared" si="19" ref="L259:L322">IF(MATCH(K259,K$1:K$65536,0)=ROW(),"","Doppelt")</f>
        <v>Doppelt</v>
      </c>
      <c r="M259" s="41" t="str">
        <f t="shared" si="17"/>
        <v>015 - EFIS FO
I- - Switches MCP /Thr.
EFIS 2 Range 640</v>
      </c>
    </row>
    <row r="260" spans="1:13" ht="42.75">
      <c r="A260" s="6"/>
      <c r="B260" s="28" t="s">
        <v>278</v>
      </c>
      <c r="C260" s="28" t="s">
        <v>278</v>
      </c>
      <c r="D260" s="3" t="s">
        <v>278</v>
      </c>
      <c r="E260" s="20" t="s">
        <v>159</v>
      </c>
      <c r="F260" s="3" t="s">
        <v>671</v>
      </c>
      <c r="G260" s="16" t="s">
        <v>703</v>
      </c>
      <c r="H260" s="16"/>
      <c r="I260" s="50" t="s">
        <v>669</v>
      </c>
      <c r="J260" s="7" t="s">
        <v>10</v>
      </c>
      <c r="K260" s="67" t="str">
        <f t="shared" si="18"/>
        <v>M9999</v>
      </c>
      <c r="L260" s="98" t="str">
        <f t="shared" si="19"/>
        <v>Doppelt</v>
      </c>
      <c r="M260" s="41" t="str">
        <f t="shared" si="17"/>
        <v>015 - EFIS FO
M-
Masse 5-640 Rotary</v>
      </c>
    </row>
    <row r="261" spans="1:13" ht="42.75">
      <c r="A261" s="6"/>
      <c r="B261" s="28" t="s">
        <v>602</v>
      </c>
      <c r="C261" s="28" t="s">
        <v>372</v>
      </c>
      <c r="D261" s="3" t="s">
        <v>430</v>
      </c>
      <c r="E261" s="20" t="s">
        <v>160</v>
      </c>
      <c r="F261" s="3"/>
      <c r="G261" s="16"/>
      <c r="H261" s="16"/>
      <c r="I261" s="16"/>
      <c r="J261" s="7" t="s">
        <v>3</v>
      </c>
      <c r="K261" s="67" t="str">
        <f t="shared" si="18"/>
        <v>I</v>
      </c>
      <c r="L261" s="98" t="str">
        <f t="shared" si="19"/>
        <v>Doppelt</v>
      </c>
      <c r="M261" s="41" t="str">
        <f t="shared" si="17"/>
        <v>015 - EFIS FO
I- - Switches MCP /Thr.
EFIS 2 WXR Pushed</v>
      </c>
    </row>
    <row r="262" spans="1:13" ht="42.75">
      <c r="A262" s="6"/>
      <c r="B262" s="28" t="s">
        <v>603</v>
      </c>
      <c r="C262" s="28" t="s">
        <v>372</v>
      </c>
      <c r="D262" s="3" t="s">
        <v>431</v>
      </c>
      <c r="E262" s="20" t="s">
        <v>161</v>
      </c>
      <c r="F262" s="3"/>
      <c r="G262" s="16"/>
      <c r="H262" s="16"/>
      <c r="I262" s="16"/>
      <c r="J262" s="7" t="s">
        <v>3</v>
      </c>
      <c r="K262" s="67" t="str">
        <f t="shared" si="18"/>
        <v>I</v>
      </c>
      <c r="L262" s="98" t="str">
        <f t="shared" si="19"/>
        <v>Doppelt</v>
      </c>
      <c r="M262" s="41" t="str">
        <f t="shared" si="17"/>
        <v>015 - EFIS FO
I- - Switches MCP /Thr.
EFIS 2 STA Pushed</v>
      </c>
    </row>
    <row r="263" spans="1:13" ht="42.75">
      <c r="A263" s="6"/>
      <c r="B263" s="28" t="s">
        <v>604</v>
      </c>
      <c r="C263" s="28" t="s">
        <v>372</v>
      </c>
      <c r="D263" s="3" t="s">
        <v>432</v>
      </c>
      <c r="E263" s="20" t="s">
        <v>162</v>
      </c>
      <c r="F263" s="3"/>
      <c r="G263" s="16"/>
      <c r="H263" s="16"/>
      <c r="I263" s="16"/>
      <c r="J263" s="7" t="s">
        <v>3</v>
      </c>
      <c r="K263" s="67" t="str">
        <f t="shared" si="18"/>
        <v>I</v>
      </c>
      <c r="L263" s="98" t="str">
        <f t="shared" si="19"/>
        <v>Doppelt</v>
      </c>
      <c r="M263" s="41" t="str">
        <f t="shared" si="17"/>
        <v>015 - EFIS FO
I- - Switches MCP /Thr.
EFIS 2 WPT Pushed</v>
      </c>
    </row>
    <row r="264" spans="1:13" ht="42.75">
      <c r="A264" s="6"/>
      <c r="B264" s="28" t="s">
        <v>605</v>
      </c>
      <c r="C264" s="28" t="s">
        <v>372</v>
      </c>
      <c r="D264" s="3" t="s">
        <v>433</v>
      </c>
      <c r="E264" s="20" t="s">
        <v>163</v>
      </c>
      <c r="F264" s="3"/>
      <c r="G264" s="16"/>
      <c r="H264" s="16"/>
      <c r="I264" s="16"/>
      <c r="J264" s="7" t="s">
        <v>3</v>
      </c>
      <c r="K264" s="67" t="str">
        <f t="shared" si="18"/>
        <v>I</v>
      </c>
      <c r="L264" s="98" t="str">
        <f t="shared" si="19"/>
        <v>Doppelt</v>
      </c>
      <c r="M264" s="41" t="str">
        <f t="shared" si="17"/>
        <v>015 - EFIS FO
I- - Switches MCP /Thr.
EFIS 2 ARPT Pushed</v>
      </c>
    </row>
    <row r="265" spans="1:13" ht="42.75">
      <c r="A265" s="6"/>
      <c r="B265" s="28" t="s">
        <v>606</v>
      </c>
      <c r="C265" s="28" t="s">
        <v>372</v>
      </c>
      <c r="D265" s="3" t="s">
        <v>434</v>
      </c>
      <c r="E265" s="20" t="s">
        <v>164</v>
      </c>
      <c r="F265" s="3"/>
      <c r="G265" s="16"/>
      <c r="H265" s="16"/>
      <c r="I265" s="16"/>
      <c r="J265" s="7" t="s">
        <v>3</v>
      </c>
      <c r="K265" s="67" t="str">
        <f t="shared" si="18"/>
        <v>I</v>
      </c>
      <c r="L265" s="98" t="str">
        <f t="shared" si="19"/>
        <v>Doppelt</v>
      </c>
      <c r="M265" s="41" t="str">
        <f t="shared" si="17"/>
        <v>015 - EFIS FO
I- - Switches MCP /Thr.
EFIS 2 DATA Pushed</v>
      </c>
    </row>
    <row r="266" spans="1:13" ht="42.75">
      <c r="A266" s="6"/>
      <c r="B266" s="28" t="s">
        <v>607</v>
      </c>
      <c r="C266" s="28" t="s">
        <v>372</v>
      </c>
      <c r="D266" s="3" t="s">
        <v>435</v>
      </c>
      <c r="E266" s="20" t="s">
        <v>165</v>
      </c>
      <c r="F266" s="3"/>
      <c r="G266" s="16"/>
      <c r="H266" s="16"/>
      <c r="I266" s="16"/>
      <c r="J266" s="7" t="s">
        <v>3</v>
      </c>
      <c r="K266" s="67" t="str">
        <f t="shared" si="18"/>
        <v>I</v>
      </c>
      <c r="L266" s="98" t="str">
        <f t="shared" si="19"/>
        <v>Doppelt</v>
      </c>
      <c r="M266" s="41" t="str">
        <f t="shared" si="17"/>
        <v>015 - EFIS FO
I- - Switches MCP /Thr.
EFIS 2 POS Pushed</v>
      </c>
    </row>
    <row r="267" spans="1:13" ht="42.75">
      <c r="A267" s="6"/>
      <c r="B267" s="28" t="s">
        <v>608</v>
      </c>
      <c r="C267" s="28" t="s">
        <v>372</v>
      </c>
      <c r="D267" s="3" t="s">
        <v>436</v>
      </c>
      <c r="E267" s="20" t="s">
        <v>166</v>
      </c>
      <c r="F267" s="3"/>
      <c r="G267" s="16"/>
      <c r="H267" s="16"/>
      <c r="I267" s="16"/>
      <c r="J267" s="7" t="s">
        <v>3</v>
      </c>
      <c r="K267" s="67" t="str">
        <f t="shared" si="18"/>
        <v>I</v>
      </c>
      <c r="L267" s="98" t="str">
        <f t="shared" si="19"/>
        <v>Doppelt</v>
      </c>
      <c r="M267" s="41" t="str">
        <f t="shared" si="17"/>
        <v>015 - EFIS FO
I- - Switches MCP /Thr.
EFIS 2 TERR Pushed</v>
      </c>
    </row>
    <row r="268" spans="1:13" ht="43.5" thickBot="1">
      <c r="A268" s="8"/>
      <c r="B268" s="29" t="s">
        <v>278</v>
      </c>
      <c r="C268" s="29" t="s">
        <v>278</v>
      </c>
      <c r="D268" s="9" t="s">
        <v>278</v>
      </c>
      <c r="E268" s="22" t="s">
        <v>167</v>
      </c>
      <c r="F268" s="9"/>
      <c r="G268" s="17"/>
      <c r="H268" s="16"/>
      <c r="I268" s="16"/>
      <c r="J268" s="10" t="s">
        <v>10</v>
      </c>
      <c r="K268" s="67" t="str">
        <f t="shared" si="18"/>
        <v>M</v>
      </c>
      <c r="L268" s="98" t="str">
        <f t="shared" si="19"/>
        <v>Doppelt</v>
      </c>
      <c r="M268" s="41" t="str">
        <f t="shared" si="17"/>
        <v>015 - EFIS FO
M-
Masse WXR- TERR</v>
      </c>
    </row>
    <row r="269" spans="1:13" ht="43.5">
      <c r="A269" s="34" t="s">
        <v>456</v>
      </c>
      <c r="B269" s="27"/>
      <c r="C269" s="27"/>
      <c r="D269" s="4"/>
      <c r="E269" s="21" t="s">
        <v>171</v>
      </c>
      <c r="F269" s="4"/>
      <c r="G269" s="15"/>
      <c r="H269" s="15"/>
      <c r="I269" s="49"/>
      <c r="J269" s="5" t="s">
        <v>11</v>
      </c>
      <c r="K269" s="67" t="str">
        <f t="shared" si="18"/>
        <v>D</v>
      </c>
      <c r="L269" s="98" t="str">
        <f t="shared" si="19"/>
        <v>Doppelt</v>
      </c>
      <c r="M269" s="41" t="str">
        <f aca="true" t="shared" si="20" ref="M269:M300">IF(D269="-",$A$269&amp;CHAR(10)&amp;J269&amp;"-"&amp;H269&amp;CHAR(10)&amp;E269,$A$269&amp;CHAR(10)&amp;J269&amp;"-"&amp;H269&amp;" - "&amp;C269&amp;CHAR(10)&amp;D269)</f>
        <v>016 - MCP
D- - 
</v>
      </c>
    </row>
    <row r="270" spans="1:13" ht="42.75">
      <c r="A270" s="6"/>
      <c r="B270" s="28"/>
      <c r="C270" s="28"/>
      <c r="D270" s="3"/>
      <c r="E270" s="20" t="s">
        <v>172</v>
      </c>
      <c r="F270" s="3"/>
      <c r="G270" s="16"/>
      <c r="H270" s="16"/>
      <c r="I270" s="50"/>
      <c r="J270" s="7" t="s">
        <v>11</v>
      </c>
      <c r="K270" s="67" t="str">
        <f t="shared" si="18"/>
        <v>D</v>
      </c>
      <c r="L270" s="98" t="str">
        <f t="shared" si="19"/>
        <v>Doppelt</v>
      </c>
      <c r="M270" s="41" t="str">
        <f t="shared" si="20"/>
        <v>016 - MCP
D- - 
</v>
      </c>
    </row>
    <row r="271" spans="1:13" ht="42.75">
      <c r="A271" s="6"/>
      <c r="B271" s="28"/>
      <c r="C271" s="28"/>
      <c r="D271" s="3"/>
      <c r="E271" s="20" t="s">
        <v>173</v>
      </c>
      <c r="F271" s="3"/>
      <c r="G271" s="16"/>
      <c r="H271" s="16"/>
      <c r="I271" s="50"/>
      <c r="J271" s="7" t="s">
        <v>11</v>
      </c>
      <c r="K271" s="67" t="str">
        <f t="shared" si="18"/>
        <v>D</v>
      </c>
      <c r="L271" s="98" t="str">
        <f t="shared" si="19"/>
        <v>Doppelt</v>
      </c>
      <c r="M271" s="41" t="str">
        <f t="shared" si="20"/>
        <v>016 - MCP
D- - 
</v>
      </c>
    </row>
    <row r="272" spans="1:13" ht="42.75">
      <c r="A272" s="6"/>
      <c r="B272" s="28"/>
      <c r="C272" s="28"/>
      <c r="D272" s="3"/>
      <c r="E272" s="20" t="s">
        <v>168</v>
      </c>
      <c r="F272" s="3"/>
      <c r="G272" s="16"/>
      <c r="H272" s="16"/>
      <c r="I272" s="50"/>
      <c r="J272" s="7" t="s">
        <v>11</v>
      </c>
      <c r="K272" s="67" t="str">
        <f t="shared" si="18"/>
        <v>D</v>
      </c>
      <c r="L272" s="98" t="str">
        <f t="shared" si="19"/>
        <v>Doppelt</v>
      </c>
      <c r="M272" s="41" t="str">
        <f t="shared" si="20"/>
        <v>016 - MCP
D- - 
</v>
      </c>
    </row>
    <row r="273" spans="1:13" ht="42.75">
      <c r="A273" s="6"/>
      <c r="B273" s="28"/>
      <c r="C273" s="28"/>
      <c r="D273" s="3"/>
      <c r="E273" s="20" t="s">
        <v>169</v>
      </c>
      <c r="F273" s="3"/>
      <c r="G273" s="16"/>
      <c r="H273" s="16"/>
      <c r="I273" s="50"/>
      <c r="J273" s="7" t="s">
        <v>11</v>
      </c>
      <c r="K273" s="67" t="str">
        <f t="shared" si="18"/>
        <v>D</v>
      </c>
      <c r="L273" s="98" t="str">
        <f t="shared" si="19"/>
        <v>Doppelt</v>
      </c>
      <c r="M273" s="41" t="str">
        <f t="shared" si="20"/>
        <v>016 - MCP
D- - 
</v>
      </c>
    </row>
    <row r="274" spans="1:13" ht="42.75">
      <c r="A274" s="6"/>
      <c r="B274" s="28"/>
      <c r="C274" s="28"/>
      <c r="D274" s="3"/>
      <c r="E274" s="20" t="s">
        <v>170</v>
      </c>
      <c r="F274" s="3"/>
      <c r="G274" s="16"/>
      <c r="H274" s="16"/>
      <c r="I274" s="50"/>
      <c r="J274" s="7" t="s">
        <v>11</v>
      </c>
      <c r="K274" s="67" t="str">
        <f t="shared" si="18"/>
        <v>D</v>
      </c>
      <c r="L274" s="98" t="str">
        <f t="shared" si="19"/>
        <v>Doppelt</v>
      </c>
      <c r="M274" s="41" t="str">
        <f t="shared" si="20"/>
        <v>016 - MCP
D- - 
</v>
      </c>
    </row>
    <row r="275" spans="1:13" ht="42.75">
      <c r="A275" s="6"/>
      <c r="B275" s="28"/>
      <c r="C275" s="28"/>
      <c r="D275" s="3"/>
      <c r="E275" s="20" t="s">
        <v>191</v>
      </c>
      <c r="F275" s="3"/>
      <c r="G275" s="16"/>
      <c r="H275" s="16"/>
      <c r="I275" s="50"/>
      <c r="J275" s="7" t="s">
        <v>11</v>
      </c>
      <c r="K275" s="67" t="str">
        <f t="shared" si="18"/>
        <v>D</v>
      </c>
      <c r="L275" s="98" t="str">
        <f t="shared" si="19"/>
        <v>Doppelt</v>
      </c>
      <c r="M275" s="41" t="str">
        <f t="shared" si="20"/>
        <v>016 - MCP
D- - 
</v>
      </c>
    </row>
    <row r="276" spans="1:13" ht="42.75">
      <c r="A276" s="6"/>
      <c r="B276" s="28"/>
      <c r="C276" s="28"/>
      <c r="D276" s="3"/>
      <c r="E276" s="20" t="s">
        <v>192</v>
      </c>
      <c r="F276" s="3"/>
      <c r="G276" s="16"/>
      <c r="H276" s="16"/>
      <c r="I276" s="50"/>
      <c r="J276" s="7" t="s">
        <v>11</v>
      </c>
      <c r="K276" s="67" t="str">
        <f t="shared" si="18"/>
        <v>D</v>
      </c>
      <c r="L276" s="98" t="str">
        <f t="shared" si="19"/>
        <v>Doppelt</v>
      </c>
      <c r="M276" s="41" t="str">
        <f t="shared" si="20"/>
        <v>016 - MCP
D- - 
</v>
      </c>
    </row>
    <row r="277" spans="1:13" ht="42.75">
      <c r="A277" s="6"/>
      <c r="B277" s="28"/>
      <c r="C277" s="28"/>
      <c r="D277" s="3"/>
      <c r="E277" s="20" t="s">
        <v>193</v>
      </c>
      <c r="F277" s="3"/>
      <c r="G277" s="16"/>
      <c r="H277" s="16"/>
      <c r="I277" s="50"/>
      <c r="J277" s="7" t="s">
        <v>11</v>
      </c>
      <c r="K277" s="67" t="str">
        <f t="shared" si="18"/>
        <v>D</v>
      </c>
      <c r="L277" s="98" t="str">
        <f t="shared" si="19"/>
        <v>Doppelt</v>
      </c>
      <c r="M277" s="41" t="str">
        <f t="shared" si="20"/>
        <v>016 - MCP
D- - 
</v>
      </c>
    </row>
    <row r="278" spans="1:13" ht="42.75">
      <c r="A278" s="6"/>
      <c r="B278" s="28"/>
      <c r="C278" s="28"/>
      <c r="D278" s="3"/>
      <c r="E278" s="20" t="s">
        <v>194</v>
      </c>
      <c r="F278" s="3"/>
      <c r="G278" s="16"/>
      <c r="H278" s="16"/>
      <c r="I278" s="50"/>
      <c r="J278" s="7" t="s">
        <v>11</v>
      </c>
      <c r="K278" s="67" t="str">
        <f t="shared" si="18"/>
        <v>D</v>
      </c>
      <c r="L278" s="98" t="str">
        <f t="shared" si="19"/>
        <v>Doppelt</v>
      </c>
      <c r="M278" s="41" t="str">
        <f t="shared" si="20"/>
        <v>016 - MCP
D- - 
</v>
      </c>
    </row>
    <row r="279" spans="1:13" ht="42.75">
      <c r="A279" s="6"/>
      <c r="B279" s="28"/>
      <c r="C279" s="28"/>
      <c r="D279" s="3"/>
      <c r="E279" s="20" t="s">
        <v>195</v>
      </c>
      <c r="F279" s="3"/>
      <c r="G279" s="16"/>
      <c r="H279" s="16"/>
      <c r="I279" s="50"/>
      <c r="J279" s="7" t="s">
        <v>11</v>
      </c>
      <c r="K279" s="67" t="str">
        <f t="shared" si="18"/>
        <v>D</v>
      </c>
      <c r="L279" s="98" t="str">
        <f t="shared" si="19"/>
        <v>Doppelt</v>
      </c>
      <c r="M279" s="41" t="str">
        <f t="shared" si="20"/>
        <v>016 - MCP
D- - 
</v>
      </c>
    </row>
    <row r="280" spans="1:13" ht="42.75">
      <c r="A280" s="6"/>
      <c r="B280" s="28"/>
      <c r="C280" s="28"/>
      <c r="D280" s="3"/>
      <c r="E280" s="20" t="s">
        <v>196</v>
      </c>
      <c r="F280" s="3"/>
      <c r="G280" s="16"/>
      <c r="H280" s="16"/>
      <c r="I280" s="50"/>
      <c r="J280" s="7" t="s">
        <v>11</v>
      </c>
      <c r="K280" s="67" t="str">
        <f t="shared" si="18"/>
        <v>D</v>
      </c>
      <c r="L280" s="98" t="str">
        <f t="shared" si="19"/>
        <v>Doppelt</v>
      </c>
      <c r="M280" s="41" t="str">
        <f t="shared" si="20"/>
        <v>016 - MCP
D- - 
</v>
      </c>
    </row>
    <row r="281" spans="1:13" ht="42.75">
      <c r="A281" s="6"/>
      <c r="B281" s="28"/>
      <c r="C281" s="28"/>
      <c r="D281" s="3"/>
      <c r="E281" s="20" t="s">
        <v>197</v>
      </c>
      <c r="F281" s="3"/>
      <c r="G281" s="16"/>
      <c r="H281" s="16"/>
      <c r="I281" s="50"/>
      <c r="J281" s="7" t="s">
        <v>11</v>
      </c>
      <c r="K281" s="67" t="str">
        <f t="shared" si="18"/>
        <v>D</v>
      </c>
      <c r="L281" s="98" t="str">
        <f t="shared" si="19"/>
        <v>Doppelt</v>
      </c>
      <c r="M281" s="41" t="str">
        <f t="shared" si="20"/>
        <v>016 - MCP
D- - 
</v>
      </c>
    </row>
    <row r="282" spans="1:13" ht="42.75">
      <c r="A282" s="6"/>
      <c r="B282" s="28"/>
      <c r="C282" s="28"/>
      <c r="D282" s="3"/>
      <c r="E282" s="20" t="s">
        <v>174</v>
      </c>
      <c r="F282" s="3"/>
      <c r="G282" s="16"/>
      <c r="H282" s="16"/>
      <c r="I282" s="50"/>
      <c r="J282" s="7" t="s">
        <v>19</v>
      </c>
      <c r="K282" s="67" t="str">
        <f t="shared" si="18"/>
        <v>O</v>
      </c>
      <c r="L282" s="98">
        <f t="shared" si="19"/>
      </c>
      <c r="M282" s="41" t="str">
        <f t="shared" si="20"/>
        <v>016 - MCP
O- - 
</v>
      </c>
    </row>
    <row r="283" spans="1:13" ht="42.75">
      <c r="A283" s="6"/>
      <c r="B283" s="28"/>
      <c r="C283" s="28"/>
      <c r="D283" s="3"/>
      <c r="E283" s="20" t="s">
        <v>175</v>
      </c>
      <c r="F283" s="3"/>
      <c r="G283" s="16"/>
      <c r="H283" s="16"/>
      <c r="I283" s="50"/>
      <c r="J283" s="7" t="s">
        <v>11</v>
      </c>
      <c r="K283" s="67" t="str">
        <f t="shared" si="18"/>
        <v>D</v>
      </c>
      <c r="L283" s="98" t="str">
        <f t="shared" si="19"/>
        <v>Doppelt</v>
      </c>
      <c r="M283" s="41" t="str">
        <f t="shared" si="20"/>
        <v>016 - MCP
D- - 
</v>
      </c>
    </row>
    <row r="284" spans="1:13" ht="42.75">
      <c r="A284" s="6"/>
      <c r="B284" s="28"/>
      <c r="C284" s="28"/>
      <c r="D284" s="3"/>
      <c r="E284" s="20" t="s">
        <v>176</v>
      </c>
      <c r="F284" s="3"/>
      <c r="G284" s="16"/>
      <c r="H284" s="16"/>
      <c r="I284" s="50"/>
      <c r="J284" s="7" t="s">
        <v>11</v>
      </c>
      <c r="K284" s="67" t="str">
        <f t="shared" si="18"/>
        <v>D</v>
      </c>
      <c r="L284" s="98" t="str">
        <f t="shared" si="19"/>
        <v>Doppelt</v>
      </c>
      <c r="M284" s="41" t="str">
        <f t="shared" si="20"/>
        <v>016 - MCP
D- - 
</v>
      </c>
    </row>
    <row r="285" spans="1:13" ht="42.75">
      <c r="A285" s="6"/>
      <c r="B285" s="28"/>
      <c r="C285" s="28"/>
      <c r="D285" s="3"/>
      <c r="E285" s="20" t="s">
        <v>177</v>
      </c>
      <c r="F285" s="3"/>
      <c r="G285" s="16"/>
      <c r="H285" s="16"/>
      <c r="I285" s="50"/>
      <c r="J285" s="7" t="s">
        <v>11</v>
      </c>
      <c r="K285" s="67" t="str">
        <f t="shared" si="18"/>
        <v>D</v>
      </c>
      <c r="L285" s="98" t="str">
        <f t="shared" si="19"/>
        <v>Doppelt</v>
      </c>
      <c r="M285" s="41" t="str">
        <f t="shared" si="20"/>
        <v>016 - MCP
D- - 
</v>
      </c>
    </row>
    <row r="286" spans="1:13" ht="42.75">
      <c r="A286" s="6"/>
      <c r="B286" s="28"/>
      <c r="C286" s="28"/>
      <c r="D286" s="3"/>
      <c r="E286" s="20" t="s">
        <v>178</v>
      </c>
      <c r="F286" s="3"/>
      <c r="G286" s="16"/>
      <c r="H286" s="16"/>
      <c r="I286" s="50"/>
      <c r="J286" s="7" t="s">
        <v>11</v>
      </c>
      <c r="K286" s="67" t="str">
        <f t="shared" si="18"/>
        <v>D</v>
      </c>
      <c r="L286" s="98" t="str">
        <f t="shared" si="19"/>
        <v>Doppelt</v>
      </c>
      <c r="M286" s="41" t="str">
        <f t="shared" si="20"/>
        <v>016 - MCP
D- - 
</v>
      </c>
    </row>
    <row r="287" spans="1:13" ht="42.75">
      <c r="A287" s="6"/>
      <c r="B287" s="28"/>
      <c r="C287" s="28"/>
      <c r="D287" s="3"/>
      <c r="E287" s="20" t="s">
        <v>179</v>
      </c>
      <c r="F287" s="3"/>
      <c r="G287" s="16"/>
      <c r="H287" s="16"/>
      <c r="I287" s="50"/>
      <c r="J287" s="7" t="s">
        <v>11</v>
      </c>
      <c r="K287" s="67" t="str">
        <f t="shared" si="18"/>
        <v>D</v>
      </c>
      <c r="L287" s="98" t="str">
        <f t="shared" si="19"/>
        <v>Doppelt</v>
      </c>
      <c r="M287" s="41" t="str">
        <f t="shared" si="20"/>
        <v>016 - MCP
D- - 
</v>
      </c>
    </row>
    <row r="288" spans="1:13" ht="42.75">
      <c r="A288" s="6"/>
      <c r="B288" s="28"/>
      <c r="C288" s="28"/>
      <c r="D288" s="3"/>
      <c r="E288" s="20" t="s">
        <v>180</v>
      </c>
      <c r="F288" s="3"/>
      <c r="G288" s="16"/>
      <c r="H288" s="16"/>
      <c r="I288" s="50"/>
      <c r="J288" s="7" t="s">
        <v>11</v>
      </c>
      <c r="K288" s="67" t="str">
        <f t="shared" si="18"/>
        <v>D</v>
      </c>
      <c r="L288" s="98" t="str">
        <f t="shared" si="19"/>
        <v>Doppelt</v>
      </c>
      <c r="M288" s="41" t="str">
        <f t="shared" si="20"/>
        <v>016 - MCP
D- - 
</v>
      </c>
    </row>
    <row r="289" spans="1:13" ht="42.75">
      <c r="A289" s="6"/>
      <c r="B289" s="28"/>
      <c r="C289" s="28"/>
      <c r="D289" s="3"/>
      <c r="E289" s="20" t="s">
        <v>181</v>
      </c>
      <c r="F289" s="3"/>
      <c r="G289" s="16"/>
      <c r="H289" s="16"/>
      <c r="I289" s="50"/>
      <c r="J289" s="7" t="s">
        <v>11</v>
      </c>
      <c r="K289" s="67" t="str">
        <f t="shared" si="18"/>
        <v>D</v>
      </c>
      <c r="L289" s="98" t="str">
        <f t="shared" si="19"/>
        <v>Doppelt</v>
      </c>
      <c r="M289" s="41" t="str">
        <f t="shared" si="20"/>
        <v>016 - MCP
D- - 
</v>
      </c>
    </row>
    <row r="290" spans="1:13" ht="42.75">
      <c r="A290" s="6"/>
      <c r="B290" s="28"/>
      <c r="C290" s="28"/>
      <c r="D290" s="3"/>
      <c r="E290" s="20" t="s">
        <v>182</v>
      </c>
      <c r="F290" s="3"/>
      <c r="G290" s="16"/>
      <c r="H290" s="16"/>
      <c r="I290" s="50"/>
      <c r="J290" s="7" t="s">
        <v>11</v>
      </c>
      <c r="K290" s="67" t="str">
        <f t="shared" si="18"/>
        <v>D</v>
      </c>
      <c r="L290" s="98" t="str">
        <f t="shared" si="19"/>
        <v>Doppelt</v>
      </c>
      <c r="M290" s="41" t="str">
        <f t="shared" si="20"/>
        <v>016 - MCP
D- - 
</v>
      </c>
    </row>
    <row r="291" spans="1:13" ht="42.75">
      <c r="A291" s="6"/>
      <c r="B291" s="28"/>
      <c r="C291" s="28"/>
      <c r="D291" s="3"/>
      <c r="E291" s="20" t="s">
        <v>183</v>
      </c>
      <c r="F291" s="3"/>
      <c r="G291" s="16"/>
      <c r="H291" s="16"/>
      <c r="I291" s="50"/>
      <c r="J291" s="7" t="s">
        <v>11</v>
      </c>
      <c r="K291" s="67" t="str">
        <f t="shared" si="18"/>
        <v>D</v>
      </c>
      <c r="L291" s="98" t="str">
        <f t="shared" si="19"/>
        <v>Doppelt</v>
      </c>
      <c r="M291" s="41" t="str">
        <f t="shared" si="20"/>
        <v>016 - MCP
D- - 
</v>
      </c>
    </row>
    <row r="292" spans="1:13" ht="42.75">
      <c r="A292" s="6"/>
      <c r="B292" s="28"/>
      <c r="C292" s="28"/>
      <c r="D292" s="3"/>
      <c r="E292" s="20" t="s">
        <v>184</v>
      </c>
      <c r="F292" s="3"/>
      <c r="G292" s="16"/>
      <c r="H292" s="16"/>
      <c r="I292" s="50"/>
      <c r="J292" s="7" t="s">
        <v>11</v>
      </c>
      <c r="K292" s="67" t="str">
        <f t="shared" si="18"/>
        <v>D</v>
      </c>
      <c r="L292" s="98" t="str">
        <f t="shared" si="19"/>
        <v>Doppelt</v>
      </c>
      <c r="M292" s="41" t="str">
        <f t="shared" si="20"/>
        <v>016 - MCP
D- - 
</v>
      </c>
    </row>
    <row r="293" spans="1:13" ht="42.75">
      <c r="A293" s="6"/>
      <c r="B293" s="28"/>
      <c r="C293" s="28"/>
      <c r="D293" s="3"/>
      <c r="E293" s="20" t="s">
        <v>185</v>
      </c>
      <c r="F293" s="3"/>
      <c r="G293" s="16"/>
      <c r="H293" s="16"/>
      <c r="I293" s="50"/>
      <c r="J293" s="7" t="s">
        <v>11</v>
      </c>
      <c r="K293" s="67" t="str">
        <f t="shared" si="18"/>
        <v>D</v>
      </c>
      <c r="L293" s="98" t="str">
        <f t="shared" si="19"/>
        <v>Doppelt</v>
      </c>
      <c r="M293" s="41" t="str">
        <f t="shared" si="20"/>
        <v>016 - MCP
D- - 
</v>
      </c>
    </row>
    <row r="294" spans="1:13" ht="42.75">
      <c r="A294" s="6"/>
      <c r="B294" s="28"/>
      <c r="C294" s="28"/>
      <c r="D294" s="3"/>
      <c r="E294" s="20" t="s">
        <v>186</v>
      </c>
      <c r="F294" s="3"/>
      <c r="G294" s="16"/>
      <c r="H294" s="16"/>
      <c r="I294" s="50"/>
      <c r="J294" s="7" t="s">
        <v>11</v>
      </c>
      <c r="K294" s="67" t="str">
        <f t="shared" si="18"/>
        <v>D</v>
      </c>
      <c r="L294" s="98" t="str">
        <f t="shared" si="19"/>
        <v>Doppelt</v>
      </c>
      <c r="M294" s="41" t="str">
        <f t="shared" si="20"/>
        <v>016 - MCP
D- - 
</v>
      </c>
    </row>
    <row r="295" spans="1:13" ht="42.75">
      <c r="A295" s="6"/>
      <c r="B295" s="28"/>
      <c r="C295" s="28"/>
      <c r="D295" s="3"/>
      <c r="E295" s="20" t="s">
        <v>187</v>
      </c>
      <c r="F295" s="3"/>
      <c r="G295" s="16"/>
      <c r="H295" s="16"/>
      <c r="I295" s="50"/>
      <c r="J295" s="7" t="s">
        <v>11</v>
      </c>
      <c r="K295" s="67" t="str">
        <f t="shared" si="18"/>
        <v>D</v>
      </c>
      <c r="L295" s="98" t="str">
        <f t="shared" si="19"/>
        <v>Doppelt</v>
      </c>
      <c r="M295" s="41" t="str">
        <f t="shared" si="20"/>
        <v>016 - MCP
D- - 
</v>
      </c>
    </row>
    <row r="296" spans="1:13" ht="42.75">
      <c r="A296" s="6"/>
      <c r="B296" s="28"/>
      <c r="C296" s="28"/>
      <c r="D296" s="3"/>
      <c r="E296" s="20" t="s">
        <v>188</v>
      </c>
      <c r="F296" s="3"/>
      <c r="G296" s="16"/>
      <c r="H296" s="16"/>
      <c r="I296" s="50"/>
      <c r="J296" s="7" t="s">
        <v>11</v>
      </c>
      <c r="K296" s="67" t="str">
        <f t="shared" si="18"/>
        <v>D</v>
      </c>
      <c r="L296" s="98" t="str">
        <f t="shared" si="19"/>
        <v>Doppelt</v>
      </c>
      <c r="M296" s="41" t="str">
        <f t="shared" si="20"/>
        <v>016 - MCP
D- - 
</v>
      </c>
    </row>
    <row r="297" spans="1:13" ht="42.75">
      <c r="A297" s="6"/>
      <c r="B297" s="28"/>
      <c r="C297" s="28"/>
      <c r="D297" s="3"/>
      <c r="E297" s="20" t="s">
        <v>189</v>
      </c>
      <c r="F297" s="3"/>
      <c r="G297" s="16"/>
      <c r="H297" s="16"/>
      <c r="I297" s="50"/>
      <c r="J297" s="7" t="s">
        <v>11</v>
      </c>
      <c r="K297" s="67" t="str">
        <f t="shared" si="18"/>
        <v>D</v>
      </c>
      <c r="L297" s="98" t="str">
        <f t="shared" si="19"/>
        <v>Doppelt</v>
      </c>
      <c r="M297" s="41" t="str">
        <f t="shared" si="20"/>
        <v>016 - MCP
D- - 
</v>
      </c>
    </row>
    <row r="298" spans="1:13" ht="42.75">
      <c r="A298" s="6"/>
      <c r="B298" s="28"/>
      <c r="C298" s="28"/>
      <c r="D298" s="3"/>
      <c r="E298" s="20" t="s">
        <v>190</v>
      </c>
      <c r="F298" s="3"/>
      <c r="G298" s="16"/>
      <c r="H298" s="16"/>
      <c r="I298" s="50"/>
      <c r="J298" s="7" t="s">
        <v>11</v>
      </c>
      <c r="K298" s="67" t="str">
        <f t="shared" si="18"/>
        <v>D</v>
      </c>
      <c r="L298" s="98" t="str">
        <f t="shared" si="19"/>
        <v>Doppelt</v>
      </c>
      <c r="M298" s="41" t="str">
        <f t="shared" si="20"/>
        <v>016 - MCP
D- - 
</v>
      </c>
    </row>
    <row r="299" spans="1:13" ht="42.75">
      <c r="A299" s="6"/>
      <c r="B299" s="28"/>
      <c r="C299" s="28"/>
      <c r="D299" s="3"/>
      <c r="E299" s="20" t="s">
        <v>198</v>
      </c>
      <c r="F299" s="3"/>
      <c r="G299" s="16"/>
      <c r="H299" s="16"/>
      <c r="I299" s="50"/>
      <c r="J299" s="7" t="s">
        <v>11</v>
      </c>
      <c r="K299" s="67" t="str">
        <f t="shared" si="18"/>
        <v>D</v>
      </c>
      <c r="L299" s="98" t="str">
        <f t="shared" si="19"/>
        <v>Doppelt</v>
      </c>
      <c r="M299" s="41" t="str">
        <f t="shared" si="20"/>
        <v>016 - MCP
D- - 
</v>
      </c>
    </row>
    <row r="300" spans="1:13" ht="42.75">
      <c r="A300" s="6"/>
      <c r="B300" s="28"/>
      <c r="C300" s="28"/>
      <c r="D300" s="3"/>
      <c r="E300" s="20" t="s">
        <v>199</v>
      </c>
      <c r="F300" s="3"/>
      <c r="G300" s="16"/>
      <c r="H300" s="16"/>
      <c r="I300" s="50"/>
      <c r="J300" s="7" t="s">
        <v>11</v>
      </c>
      <c r="K300" s="67" t="str">
        <f t="shared" si="18"/>
        <v>D</v>
      </c>
      <c r="L300" s="98" t="str">
        <f t="shared" si="19"/>
        <v>Doppelt</v>
      </c>
      <c r="M300" s="41" t="str">
        <f t="shared" si="20"/>
        <v>016 - MCP
D- - 
</v>
      </c>
    </row>
    <row r="301" spans="1:13" ht="42.75">
      <c r="A301" s="6"/>
      <c r="B301" s="28"/>
      <c r="C301" s="28"/>
      <c r="D301" s="3"/>
      <c r="E301" s="20" t="s">
        <v>200</v>
      </c>
      <c r="F301" s="3"/>
      <c r="G301" s="16"/>
      <c r="H301" s="16"/>
      <c r="I301" s="50"/>
      <c r="J301" s="7" t="s">
        <v>11</v>
      </c>
      <c r="K301" s="67" t="str">
        <f t="shared" si="18"/>
        <v>D</v>
      </c>
      <c r="L301" s="98" t="str">
        <f t="shared" si="19"/>
        <v>Doppelt</v>
      </c>
      <c r="M301" s="41" t="str">
        <f aca="true" t="shared" si="21" ref="M301:M332">IF(D301="-",$A$269&amp;CHAR(10)&amp;J301&amp;"-"&amp;H301&amp;CHAR(10)&amp;E301,$A$269&amp;CHAR(10)&amp;J301&amp;"-"&amp;H301&amp;" - "&amp;C301&amp;CHAR(10)&amp;D301)</f>
        <v>016 - MCP
D- - 
</v>
      </c>
    </row>
    <row r="302" spans="1:13" ht="42.75">
      <c r="A302" s="6"/>
      <c r="B302" s="28"/>
      <c r="C302" s="28"/>
      <c r="D302" s="3"/>
      <c r="E302" s="20" t="s">
        <v>201</v>
      </c>
      <c r="F302" s="3"/>
      <c r="G302" s="16"/>
      <c r="H302" s="16"/>
      <c r="I302" s="50"/>
      <c r="J302" s="7" t="s">
        <v>11</v>
      </c>
      <c r="K302" s="67" t="str">
        <f t="shared" si="18"/>
        <v>D</v>
      </c>
      <c r="L302" s="98" t="str">
        <f t="shared" si="19"/>
        <v>Doppelt</v>
      </c>
      <c r="M302" s="41" t="str">
        <f t="shared" si="21"/>
        <v>016 - MCP
D- - 
</v>
      </c>
    </row>
    <row r="303" spans="1:13" ht="42.75">
      <c r="A303" s="6"/>
      <c r="B303" s="28"/>
      <c r="C303" s="28"/>
      <c r="D303" s="3"/>
      <c r="E303" s="20" t="s">
        <v>202</v>
      </c>
      <c r="F303" s="3"/>
      <c r="G303" s="16"/>
      <c r="H303" s="16"/>
      <c r="I303" s="50"/>
      <c r="J303" s="7" t="s">
        <v>11</v>
      </c>
      <c r="K303" s="67" t="str">
        <f t="shared" si="18"/>
        <v>D</v>
      </c>
      <c r="L303" s="98" t="str">
        <f t="shared" si="19"/>
        <v>Doppelt</v>
      </c>
      <c r="M303" s="41" t="str">
        <f t="shared" si="21"/>
        <v>016 - MCP
D- - 
</v>
      </c>
    </row>
    <row r="304" spans="1:13" ht="42.75">
      <c r="A304" s="6"/>
      <c r="B304" s="28"/>
      <c r="C304" s="28"/>
      <c r="D304" s="3"/>
      <c r="E304" s="20" t="s">
        <v>203</v>
      </c>
      <c r="F304" s="3"/>
      <c r="G304" s="16"/>
      <c r="H304" s="16"/>
      <c r="I304" s="50"/>
      <c r="J304" s="7" t="s">
        <v>11</v>
      </c>
      <c r="K304" s="67" t="str">
        <f t="shared" si="18"/>
        <v>D</v>
      </c>
      <c r="L304" s="98" t="str">
        <f t="shared" si="19"/>
        <v>Doppelt</v>
      </c>
      <c r="M304" s="41" t="str">
        <f t="shared" si="21"/>
        <v>016 - MCP
D- - 
</v>
      </c>
    </row>
    <row r="305" spans="1:13" ht="42.75">
      <c r="A305" s="6"/>
      <c r="B305" s="28"/>
      <c r="C305" s="28"/>
      <c r="D305" s="3"/>
      <c r="E305" s="20" t="s">
        <v>204</v>
      </c>
      <c r="F305" s="3"/>
      <c r="G305" s="16"/>
      <c r="H305" s="16"/>
      <c r="I305" s="50"/>
      <c r="J305" s="7" t="s">
        <v>11</v>
      </c>
      <c r="K305" s="67" t="str">
        <f t="shared" si="18"/>
        <v>D</v>
      </c>
      <c r="L305" s="98" t="str">
        <f t="shared" si="19"/>
        <v>Doppelt</v>
      </c>
      <c r="M305" s="41" t="str">
        <f t="shared" si="21"/>
        <v>016 - MCP
D- - 
</v>
      </c>
    </row>
    <row r="306" spans="1:13" ht="42.75">
      <c r="A306" s="6"/>
      <c r="B306" s="28"/>
      <c r="C306" s="28"/>
      <c r="D306" s="3"/>
      <c r="E306" s="20" t="s">
        <v>205</v>
      </c>
      <c r="F306" s="3"/>
      <c r="G306" s="16"/>
      <c r="H306" s="16"/>
      <c r="I306" s="50"/>
      <c r="J306" s="7" t="s">
        <v>19</v>
      </c>
      <c r="K306" s="67" t="str">
        <f t="shared" si="18"/>
        <v>O</v>
      </c>
      <c r="L306" s="98" t="str">
        <f t="shared" si="19"/>
        <v>Doppelt</v>
      </c>
      <c r="M306" s="41" t="str">
        <f t="shared" si="21"/>
        <v>016 - MCP
O- - 
</v>
      </c>
    </row>
    <row r="307" spans="1:13" ht="42.75">
      <c r="A307" s="6"/>
      <c r="B307" s="28"/>
      <c r="C307" s="28"/>
      <c r="D307" s="3"/>
      <c r="E307" s="20" t="s">
        <v>206</v>
      </c>
      <c r="F307" s="3"/>
      <c r="G307" s="16"/>
      <c r="H307" s="16"/>
      <c r="I307" s="50"/>
      <c r="J307" s="7" t="s">
        <v>19</v>
      </c>
      <c r="K307" s="67" t="str">
        <f t="shared" si="18"/>
        <v>O</v>
      </c>
      <c r="L307" s="98" t="str">
        <f t="shared" si="19"/>
        <v>Doppelt</v>
      </c>
      <c r="M307" s="41" t="str">
        <f t="shared" si="21"/>
        <v>016 - MCP
O- - 
</v>
      </c>
    </row>
    <row r="308" spans="1:13" ht="42.75">
      <c r="A308" s="6"/>
      <c r="B308" s="28"/>
      <c r="C308" s="28"/>
      <c r="D308" s="3"/>
      <c r="E308" s="20" t="s">
        <v>207</v>
      </c>
      <c r="F308" s="3"/>
      <c r="G308" s="16"/>
      <c r="H308" s="16"/>
      <c r="I308" s="50"/>
      <c r="J308" s="7" t="s">
        <v>19</v>
      </c>
      <c r="K308" s="67" t="str">
        <f t="shared" si="18"/>
        <v>O</v>
      </c>
      <c r="L308" s="98" t="str">
        <f t="shared" si="19"/>
        <v>Doppelt</v>
      </c>
      <c r="M308" s="41" t="str">
        <f t="shared" si="21"/>
        <v>016 - MCP
O- - 
</v>
      </c>
    </row>
    <row r="309" spans="1:13" ht="42.75">
      <c r="A309" s="6"/>
      <c r="B309" s="28"/>
      <c r="C309" s="28"/>
      <c r="D309" s="3"/>
      <c r="E309" s="20" t="s">
        <v>208</v>
      </c>
      <c r="F309" s="3"/>
      <c r="G309" s="16"/>
      <c r="H309" s="16"/>
      <c r="I309" s="50"/>
      <c r="J309" s="7" t="s">
        <v>19</v>
      </c>
      <c r="K309" s="67" t="str">
        <f aca="true" t="shared" si="22" ref="K309:K370">J309&amp;I309</f>
        <v>O</v>
      </c>
      <c r="L309" s="98" t="str">
        <f t="shared" si="19"/>
        <v>Doppelt</v>
      </c>
      <c r="M309" s="41" t="str">
        <f t="shared" si="21"/>
        <v>016 - MCP
O- - 
</v>
      </c>
    </row>
    <row r="310" spans="1:13" ht="42.75">
      <c r="A310" s="6"/>
      <c r="B310" s="28"/>
      <c r="C310" s="28"/>
      <c r="D310" s="3"/>
      <c r="E310" s="20" t="s">
        <v>209</v>
      </c>
      <c r="F310" s="3"/>
      <c r="G310" s="16"/>
      <c r="H310" s="16"/>
      <c r="I310" s="50"/>
      <c r="J310" s="7" t="s">
        <v>19</v>
      </c>
      <c r="K310" s="67" t="str">
        <f t="shared" si="22"/>
        <v>O</v>
      </c>
      <c r="L310" s="98" t="str">
        <f t="shared" si="19"/>
        <v>Doppelt</v>
      </c>
      <c r="M310" s="41" t="str">
        <f t="shared" si="21"/>
        <v>016 - MCP
O- - 
</v>
      </c>
    </row>
    <row r="311" spans="1:13" ht="42.75">
      <c r="A311" s="6"/>
      <c r="B311" s="28"/>
      <c r="C311" s="28"/>
      <c r="D311" s="3"/>
      <c r="E311" s="20" t="s">
        <v>210</v>
      </c>
      <c r="F311" s="3"/>
      <c r="G311" s="16"/>
      <c r="H311" s="16"/>
      <c r="I311" s="50"/>
      <c r="J311" s="7" t="s">
        <v>10</v>
      </c>
      <c r="K311" s="67" t="str">
        <f t="shared" si="22"/>
        <v>M</v>
      </c>
      <c r="L311" s="98" t="str">
        <f t="shared" si="19"/>
        <v>Doppelt</v>
      </c>
      <c r="M311" s="41" t="str">
        <f t="shared" si="21"/>
        <v>016 - MCP
M- - 
</v>
      </c>
    </row>
    <row r="312" spans="1:13" ht="42.75">
      <c r="A312" s="6"/>
      <c r="B312" s="28"/>
      <c r="C312" s="28"/>
      <c r="D312" s="3"/>
      <c r="E312" s="20" t="s">
        <v>211</v>
      </c>
      <c r="F312" s="3"/>
      <c r="G312" s="16"/>
      <c r="H312" s="16"/>
      <c r="I312" s="50"/>
      <c r="J312" s="7" t="s">
        <v>19</v>
      </c>
      <c r="K312" s="67" t="str">
        <f t="shared" si="22"/>
        <v>O</v>
      </c>
      <c r="L312" s="98" t="str">
        <f t="shared" si="19"/>
        <v>Doppelt</v>
      </c>
      <c r="M312" s="41" t="str">
        <f t="shared" si="21"/>
        <v>016 - MCP
O- - 
</v>
      </c>
    </row>
    <row r="313" spans="1:13" ht="42.75">
      <c r="A313" s="6"/>
      <c r="B313" s="28"/>
      <c r="C313" s="28"/>
      <c r="D313" s="3"/>
      <c r="E313" s="20" t="s">
        <v>212</v>
      </c>
      <c r="F313" s="3"/>
      <c r="G313" s="16"/>
      <c r="H313" s="16"/>
      <c r="I313" s="50"/>
      <c r="J313" s="7" t="s">
        <v>19</v>
      </c>
      <c r="K313" s="67" t="str">
        <f t="shared" si="22"/>
        <v>O</v>
      </c>
      <c r="L313" s="98" t="str">
        <f t="shared" si="19"/>
        <v>Doppelt</v>
      </c>
      <c r="M313" s="41" t="str">
        <f t="shared" si="21"/>
        <v>016 - MCP
O- - 
</v>
      </c>
    </row>
    <row r="314" spans="1:13" ht="42.75">
      <c r="A314" s="6"/>
      <c r="B314" s="28"/>
      <c r="C314" s="28"/>
      <c r="D314" s="3"/>
      <c r="E314" s="20" t="s">
        <v>213</v>
      </c>
      <c r="F314" s="3"/>
      <c r="G314" s="16"/>
      <c r="H314" s="16"/>
      <c r="I314" s="50"/>
      <c r="J314" s="7" t="s">
        <v>19</v>
      </c>
      <c r="K314" s="67" t="str">
        <f t="shared" si="22"/>
        <v>O</v>
      </c>
      <c r="L314" s="98" t="str">
        <f t="shared" si="19"/>
        <v>Doppelt</v>
      </c>
      <c r="M314" s="41" t="str">
        <f t="shared" si="21"/>
        <v>016 - MCP
O- - 
</v>
      </c>
    </row>
    <row r="315" spans="1:13" ht="42.75">
      <c r="A315" s="6"/>
      <c r="B315" s="28"/>
      <c r="C315" s="28"/>
      <c r="D315" s="3"/>
      <c r="E315" s="20" t="s">
        <v>214</v>
      </c>
      <c r="F315" s="3"/>
      <c r="G315" s="16"/>
      <c r="H315" s="16"/>
      <c r="I315" s="50"/>
      <c r="J315" s="7" t="s">
        <v>10</v>
      </c>
      <c r="K315" s="67" t="str">
        <f t="shared" si="22"/>
        <v>M</v>
      </c>
      <c r="L315" s="98" t="str">
        <f t="shared" si="19"/>
        <v>Doppelt</v>
      </c>
      <c r="M315" s="41" t="str">
        <f t="shared" si="21"/>
        <v>016 - MCP
M- - 
</v>
      </c>
    </row>
    <row r="316" spans="1:13" ht="42.75">
      <c r="A316" s="6"/>
      <c r="B316" s="28"/>
      <c r="C316" s="28"/>
      <c r="D316" s="3"/>
      <c r="E316" s="20" t="s">
        <v>215</v>
      </c>
      <c r="F316" s="3"/>
      <c r="G316" s="16"/>
      <c r="H316" s="16"/>
      <c r="I316" s="50"/>
      <c r="J316" s="7" t="s">
        <v>19</v>
      </c>
      <c r="K316" s="67" t="str">
        <f t="shared" si="22"/>
        <v>O</v>
      </c>
      <c r="L316" s="98" t="str">
        <f t="shared" si="19"/>
        <v>Doppelt</v>
      </c>
      <c r="M316" s="41" t="str">
        <f t="shared" si="21"/>
        <v>016 - MCP
O- - 
</v>
      </c>
    </row>
    <row r="317" spans="1:13" ht="42.75">
      <c r="A317" s="6"/>
      <c r="B317" s="28"/>
      <c r="C317" s="28"/>
      <c r="D317" s="3"/>
      <c r="E317" s="20" t="s">
        <v>216</v>
      </c>
      <c r="F317" s="3"/>
      <c r="G317" s="16"/>
      <c r="H317" s="16"/>
      <c r="I317" s="50"/>
      <c r="J317" s="7" t="s">
        <v>19</v>
      </c>
      <c r="K317" s="67" t="str">
        <f t="shared" si="22"/>
        <v>O</v>
      </c>
      <c r="L317" s="98" t="str">
        <f t="shared" si="19"/>
        <v>Doppelt</v>
      </c>
      <c r="M317" s="41" t="str">
        <f t="shared" si="21"/>
        <v>016 - MCP
O- - 
</v>
      </c>
    </row>
    <row r="318" spans="1:13" ht="42.75">
      <c r="A318" s="6"/>
      <c r="B318" s="28"/>
      <c r="C318" s="28"/>
      <c r="D318" s="3"/>
      <c r="E318" s="20" t="s">
        <v>217</v>
      </c>
      <c r="F318" s="3"/>
      <c r="G318" s="16"/>
      <c r="H318" s="16"/>
      <c r="I318" s="50"/>
      <c r="J318" s="7" t="s">
        <v>19</v>
      </c>
      <c r="K318" s="67" t="str">
        <f t="shared" si="22"/>
        <v>O</v>
      </c>
      <c r="L318" s="98" t="str">
        <f t="shared" si="19"/>
        <v>Doppelt</v>
      </c>
      <c r="M318" s="41" t="str">
        <f t="shared" si="21"/>
        <v>016 - MCP
O- - 
</v>
      </c>
    </row>
    <row r="319" spans="1:13" ht="42.75">
      <c r="A319" s="6"/>
      <c r="B319" s="28"/>
      <c r="C319" s="28"/>
      <c r="D319" s="3"/>
      <c r="E319" s="20" t="s">
        <v>218</v>
      </c>
      <c r="F319" s="3"/>
      <c r="G319" s="16"/>
      <c r="H319" s="16"/>
      <c r="I319" s="50"/>
      <c r="J319" s="7" t="s">
        <v>19</v>
      </c>
      <c r="K319" s="67" t="str">
        <f t="shared" si="22"/>
        <v>O</v>
      </c>
      <c r="L319" s="98" t="str">
        <f t="shared" si="19"/>
        <v>Doppelt</v>
      </c>
      <c r="M319" s="41" t="str">
        <f t="shared" si="21"/>
        <v>016 - MCP
O- - 
</v>
      </c>
    </row>
    <row r="320" spans="1:13" ht="42.75">
      <c r="A320" s="6"/>
      <c r="B320" s="28"/>
      <c r="C320" s="28"/>
      <c r="D320" s="3"/>
      <c r="E320" s="20" t="s">
        <v>219</v>
      </c>
      <c r="F320" s="3"/>
      <c r="G320" s="16"/>
      <c r="H320" s="16"/>
      <c r="I320" s="50"/>
      <c r="J320" s="7" t="s">
        <v>19</v>
      </c>
      <c r="K320" s="67" t="str">
        <f t="shared" si="22"/>
        <v>O</v>
      </c>
      <c r="L320" s="98" t="str">
        <f t="shared" si="19"/>
        <v>Doppelt</v>
      </c>
      <c r="M320" s="41" t="str">
        <f t="shared" si="21"/>
        <v>016 - MCP
O- - 
</v>
      </c>
    </row>
    <row r="321" spans="1:13" ht="42.75">
      <c r="A321" s="6"/>
      <c r="B321" s="28"/>
      <c r="C321" s="28"/>
      <c r="D321" s="3"/>
      <c r="E321" s="20" t="s">
        <v>220</v>
      </c>
      <c r="F321" s="3"/>
      <c r="G321" s="16"/>
      <c r="H321" s="16"/>
      <c r="I321" s="50"/>
      <c r="J321" s="7" t="s">
        <v>19</v>
      </c>
      <c r="K321" s="67" t="str">
        <f t="shared" si="22"/>
        <v>O</v>
      </c>
      <c r="L321" s="98" t="str">
        <f t="shared" si="19"/>
        <v>Doppelt</v>
      </c>
      <c r="M321" s="41" t="str">
        <f t="shared" si="21"/>
        <v>016 - MCP
O- - 
</v>
      </c>
    </row>
    <row r="322" spans="1:13" ht="42.75">
      <c r="A322" s="6"/>
      <c r="B322" s="28"/>
      <c r="C322" s="28"/>
      <c r="D322" s="3"/>
      <c r="E322" s="20" t="s">
        <v>221</v>
      </c>
      <c r="F322" s="3"/>
      <c r="G322" s="16"/>
      <c r="H322" s="16"/>
      <c r="I322" s="50"/>
      <c r="J322" s="7" t="s">
        <v>19</v>
      </c>
      <c r="K322" s="67" t="str">
        <f t="shared" si="22"/>
        <v>O</v>
      </c>
      <c r="L322" s="98" t="str">
        <f t="shared" si="19"/>
        <v>Doppelt</v>
      </c>
      <c r="M322" s="41" t="str">
        <f t="shared" si="21"/>
        <v>016 - MCP
O- - 
</v>
      </c>
    </row>
    <row r="323" spans="1:13" ht="42.75">
      <c r="A323" s="6"/>
      <c r="B323" s="28"/>
      <c r="C323" s="28"/>
      <c r="D323" s="3"/>
      <c r="E323" s="20" t="s">
        <v>222</v>
      </c>
      <c r="F323" s="3"/>
      <c r="G323" s="16"/>
      <c r="H323" s="16"/>
      <c r="I323" s="50"/>
      <c r="J323" s="7" t="s">
        <v>19</v>
      </c>
      <c r="K323" s="67" t="str">
        <f t="shared" si="22"/>
        <v>O</v>
      </c>
      <c r="L323" s="98" t="str">
        <f aca="true" t="shared" si="23" ref="L323:L370">IF(MATCH(K323,K$1:K$65536,0)=ROW(),"","Doppelt")</f>
        <v>Doppelt</v>
      </c>
      <c r="M323" s="41" t="str">
        <f t="shared" si="21"/>
        <v>016 - MCP
O- - 
</v>
      </c>
    </row>
    <row r="324" spans="1:13" ht="42.75">
      <c r="A324" s="6"/>
      <c r="B324" s="28"/>
      <c r="C324" s="28"/>
      <c r="D324" s="3"/>
      <c r="E324" s="20" t="s">
        <v>223</v>
      </c>
      <c r="F324" s="3"/>
      <c r="G324" s="16"/>
      <c r="H324" s="16"/>
      <c r="I324" s="50"/>
      <c r="J324" s="7" t="s">
        <v>19</v>
      </c>
      <c r="K324" s="67" t="str">
        <f t="shared" si="22"/>
        <v>O</v>
      </c>
      <c r="L324" s="98" t="str">
        <f t="shared" si="23"/>
        <v>Doppelt</v>
      </c>
      <c r="M324" s="41" t="str">
        <f t="shared" si="21"/>
        <v>016 - MCP
O- - 
</v>
      </c>
    </row>
    <row r="325" spans="1:13" ht="42.75">
      <c r="A325" s="6"/>
      <c r="B325" s="28"/>
      <c r="C325" s="28"/>
      <c r="D325" s="3"/>
      <c r="E325" s="20" t="s">
        <v>224</v>
      </c>
      <c r="F325" s="3"/>
      <c r="G325" s="16"/>
      <c r="H325" s="16"/>
      <c r="I325" s="50"/>
      <c r="J325" s="7" t="s">
        <v>10</v>
      </c>
      <c r="K325" s="67" t="str">
        <f t="shared" si="22"/>
        <v>M</v>
      </c>
      <c r="L325" s="98" t="str">
        <f t="shared" si="23"/>
        <v>Doppelt</v>
      </c>
      <c r="M325" s="41" t="str">
        <f t="shared" si="21"/>
        <v>016 - MCP
M- - 
</v>
      </c>
    </row>
    <row r="326" spans="1:13" ht="42.75">
      <c r="A326" s="6"/>
      <c r="B326" s="28"/>
      <c r="C326" s="28"/>
      <c r="D326" s="3"/>
      <c r="E326" s="20" t="s">
        <v>225</v>
      </c>
      <c r="F326" s="3"/>
      <c r="G326" s="16"/>
      <c r="H326" s="16"/>
      <c r="I326" s="50"/>
      <c r="J326" s="7" t="s">
        <v>3</v>
      </c>
      <c r="K326" s="67" t="str">
        <f t="shared" si="22"/>
        <v>I</v>
      </c>
      <c r="L326" s="98" t="str">
        <f t="shared" si="23"/>
        <v>Doppelt</v>
      </c>
      <c r="M326" s="41" t="str">
        <f t="shared" si="21"/>
        <v>016 - MCP
I- - 
</v>
      </c>
    </row>
    <row r="327" spans="1:13" ht="42.75">
      <c r="A327" s="6"/>
      <c r="B327" s="28"/>
      <c r="C327" s="28"/>
      <c r="D327" s="3"/>
      <c r="E327" s="20" t="s">
        <v>226</v>
      </c>
      <c r="F327" s="3"/>
      <c r="G327" s="16"/>
      <c r="H327" s="16"/>
      <c r="I327" s="50"/>
      <c r="J327" s="7" t="s">
        <v>3</v>
      </c>
      <c r="K327" s="67" t="str">
        <f t="shared" si="22"/>
        <v>I</v>
      </c>
      <c r="L327" s="98" t="str">
        <f t="shared" si="23"/>
        <v>Doppelt</v>
      </c>
      <c r="M327" s="41" t="str">
        <f t="shared" si="21"/>
        <v>016 - MCP
I- - 
</v>
      </c>
    </row>
    <row r="328" spans="1:13" ht="42.75">
      <c r="A328" s="6"/>
      <c r="B328" s="28"/>
      <c r="C328" s="28"/>
      <c r="D328" s="3"/>
      <c r="E328" s="20" t="s">
        <v>227</v>
      </c>
      <c r="F328" s="3"/>
      <c r="G328" s="16"/>
      <c r="H328" s="16"/>
      <c r="I328" s="50"/>
      <c r="J328" s="7" t="s">
        <v>3</v>
      </c>
      <c r="K328" s="67" t="str">
        <f t="shared" si="22"/>
        <v>I</v>
      </c>
      <c r="L328" s="98" t="str">
        <f t="shared" si="23"/>
        <v>Doppelt</v>
      </c>
      <c r="M328" s="41" t="str">
        <f t="shared" si="21"/>
        <v>016 - MCP
I- - 
</v>
      </c>
    </row>
    <row r="329" spans="1:13" ht="42.75">
      <c r="A329" s="6"/>
      <c r="B329" s="28"/>
      <c r="C329" s="28"/>
      <c r="D329" s="3"/>
      <c r="E329" s="20" t="s">
        <v>228</v>
      </c>
      <c r="F329" s="3"/>
      <c r="G329" s="16"/>
      <c r="H329" s="16"/>
      <c r="I329" s="50"/>
      <c r="J329" s="7" t="s">
        <v>3</v>
      </c>
      <c r="K329" s="67" t="str">
        <f t="shared" si="22"/>
        <v>I</v>
      </c>
      <c r="L329" s="98" t="str">
        <f t="shared" si="23"/>
        <v>Doppelt</v>
      </c>
      <c r="M329" s="41" t="str">
        <f t="shared" si="21"/>
        <v>016 - MCP
I- - 
</v>
      </c>
    </row>
    <row r="330" spans="1:13" ht="42.75">
      <c r="A330" s="6"/>
      <c r="B330" s="28"/>
      <c r="C330" s="28"/>
      <c r="D330" s="3"/>
      <c r="E330" s="20" t="s">
        <v>229</v>
      </c>
      <c r="F330" s="3"/>
      <c r="G330" s="16"/>
      <c r="H330" s="16"/>
      <c r="I330" s="50"/>
      <c r="J330" s="7" t="s">
        <v>10</v>
      </c>
      <c r="K330" s="67" t="str">
        <f t="shared" si="22"/>
        <v>M</v>
      </c>
      <c r="L330" s="98" t="str">
        <f t="shared" si="23"/>
        <v>Doppelt</v>
      </c>
      <c r="M330" s="41" t="str">
        <f t="shared" si="21"/>
        <v>016 - MCP
M- - 
</v>
      </c>
    </row>
    <row r="331" spans="1:13" ht="42.75">
      <c r="A331" s="6"/>
      <c r="B331" s="28"/>
      <c r="C331" s="28"/>
      <c r="D331" s="3"/>
      <c r="E331" s="20" t="s">
        <v>230</v>
      </c>
      <c r="F331" s="3"/>
      <c r="G331" s="16"/>
      <c r="H331" s="16"/>
      <c r="I331" s="50"/>
      <c r="J331" s="7" t="s">
        <v>3</v>
      </c>
      <c r="K331" s="67" t="str">
        <f t="shared" si="22"/>
        <v>I</v>
      </c>
      <c r="L331" s="98" t="str">
        <f t="shared" si="23"/>
        <v>Doppelt</v>
      </c>
      <c r="M331" s="41" t="str">
        <f t="shared" si="21"/>
        <v>016 - MCP
I- - 
</v>
      </c>
    </row>
    <row r="332" spans="1:13" ht="42.75">
      <c r="A332" s="13"/>
      <c r="B332" s="28"/>
      <c r="C332" s="28"/>
      <c r="D332" s="3"/>
      <c r="E332" s="24" t="s">
        <v>231</v>
      </c>
      <c r="F332" s="3"/>
      <c r="G332" s="16"/>
      <c r="H332" s="16"/>
      <c r="I332" s="50"/>
      <c r="J332" s="7" t="s">
        <v>3</v>
      </c>
      <c r="K332" s="67" t="str">
        <f t="shared" si="22"/>
        <v>I</v>
      </c>
      <c r="L332" s="98" t="str">
        <f t="shared" si="23"/>
        <v>Doppelt</v>
      </c>
      <c r="M332" s="41" t="str">
        <f t="shared" si="21"/>
        <v>016 - MCP
I- - 
</v>
      </c>
    </row>
    <row r="333" spans="1:13" ht="42.75">
      <c r="A333" s="13"/>
      <c r="B333" s="28"/>
      <c r="C333" s="28"/>
      <c r="D333" s="3"/>
      <c r="E333" s="24" t="s">
        <v>233</v>
      </c>
      <c r="F333" s="3"/>
      <c r="G333" s="16"/>
      <c r="H333" s="16"/>
      <c r="I333" s="50"/>
      <c r="J333" s="7" t="s">
        <v>3</v>
      </c>
      <c r="K333" s="67" t="str">
        <f t="shared" si="22"/>
        <v>I</v>
      </c>
      <c r="L333" s="98" t="str">
        <f t="shared" si="23"/>
        <v>Doppelt</v>
      </c>
      <c r="M333" s="41" t="str">
        <f aca="true" t="shared" si="24" ref="M333:M364">IF(D333="-",$A$269&amp;CHAR(10)&amp;J333&amp;"-"&amp;H333&amp;CHAR(10)&amp;E333,$A$269&amp;CHAR(10)&amp;J333&amp;"-"&amp;H333&amp;" - "&amp;C333&amp;CHAR(10)&amp;D333)</f>
        <v>016 - MCP
I- - 
</v>
      </c>
    </row>
    <row r="334" spans="1:13" ht="42.75">
      <c r="A334" s="13"/>
      <c r="B334" s="28"/>
      <c r="C334" s="28"/>
      <c r="D334" s="3"/>
      <c r="E334" s="24" t="s">
        <v>232</v>
      </c>
      <c r="F334" s="3"/>
      <c r="G334" s="16"/>
      <c r="H334" s="16"/>
      <c r="I334" s="50"/>
      <c r="J334" s="7" t="s">
        <v>3</v>
      </c>
      <c r="K334" s="67" t="str">
        <f t="shared" si="22"/>
        <v>I</v>
      </c>
      <c r="L334" s="98" t="str">
        <f t="shared" si="23"/>
        <v>Doppelt</v>
      </c>
      <c r="M334" s="41" t="str">
        <f t="shared" si="24"/>
        <v>016 - MCP
I- - 
</v>
      </c>
    </row>
    <row r="335" spans="1:13" ht="42.75">
      <c r="A335" s="13"/>
      <c r="B335" s="28"/>
      <c r="C335" s="28"/>
      <c r="D335" s="3"/>
      <c r="E335" s="24" t="s">
        <v>234</v>
      </c>
      <c r="F335" s="3"/>
      <c r="G335" s="16"/>
      <c r="H335" s="16"/>
      <c r="I335" s="50"/>
      <c r="J335" s="7" t="s">
        <v>3</v>
      </c>
      <c r="K335" s="67" t="str">
        <f t="shared" si="22"/>
        <v>I</v>
      </c>
      <c r="L335" s="98" t="str">
        <f t="shared" si="23"/>
        <v>Doppelt</v>
      </c>
      <c r="M335" s="41" t="str">
        <f t="shared" si="24"/>
        <v>016 - MCP
I- - 
</v>
      </c>
    </row>
    <row r="336" spans="1:13" ht="42.75">
      <c r="A336" s="13"/>
      <c r="B336" s="28"/>
      <c r="C336" s="28"/>
      <c r="D336" s="3"/>
      <c r="E336" s="24" t="s">
        <v>235</v>
      </c>
      <c r="F336" s="3"/>
      <c r="G336" s="16"/>
      <c r="H336" s="16"/>
      <c r="I336" s="50"/>
      <c r="J336" s="7" t="s">
        <v>3</v>
      </c>
      <c r="K336" s="67" t="str">
        <f t="shared" si="22"/>
        <v>I</v>
      </c>
      <c r="L336" s="98" t="str">
        <f t="shared" si="23"/>
        <v>Doppelt</v>
      </c>
      <c r="M336" s="41" t="str">
        <f t="shared" si="24"/>
        <v>016 - MCP
I- - 
</v>
      </c>
    </row>
    <row r="337" spans="1:13" ht="42.75">
      <c r="A337" s="13"/>
      <c r="B337" s="28"/>
      <c r="C337" s="28"/>
      <c r="D337" s="3"/>
      <c r="E337" s="24" t="s">
        <v>236</v>
      </c>
      <c r="F337" s="3"/>
      <c r="G337" s="16"/>
      <c r="H337" s="16"/>
      <c r="I337" s="50"/>
      <c r="J337" s="7" t="s">
        <v>3</v>
      </c>
      <c r="K337" s="67" t="str">
        <f t="shared" si="22"/>
        <v>I</v>
      </c>
      <c r="L337" s="98" t="str">
        <f t="shared" si="23"/>
        <v>Doppelt</v>
      </c>
      <c r="M337" s="41" t="str">
        <f t="shared" si="24"/>
        <v>016 - MCP
I- - 
</v>
      </c>
    </row>
    <row r="338" spans="1:13" ht="42.75">
      <c r="A338" s="13"/>
      <c r="B338" s="28"/>
      <c r="C338" s="28"/>
      <c r="D338" s="3"/>
      <c r="E338" s="24" t="s">
        <v>237</v>
      </c>
      <c r="F338" s="3"/>
      <c r="G338" s="16"/>
      <c r="H338" s="16"/>
      <c r="I338" s="50"/>
      <c r="J338" s="7" t="s">
        <v>3</v>
      </c>
      <c r="K338" s="67" t="str">
        <f t="shared" si="22"/>
        <v>I</v>
      </c>
      <c r="L338" s="98" t="str">
        <f t="shared" si="23"/>
        <v>Doppelt</v>
      </c>
      <c r="M338" s="41" t="str">
        <f t="shared" si="24"/>
        <v>016 - MCP
I- - 
</v>
      </c>
    </row>
    <row r="339" spans="1:13" ht="42.75">
      <c r="A339" s="13"/>
      <c r="B339" s="28"/>
      <c r="C339" s="28"/>
      <c r="D339" s="3"/>
      <c r="E339" s="24" t="s">
        <v>238</v>
      </c>
      <c r="F339" s="3"/>
      <c r="G339" s="16"/>
      <c r="H339" s="16"/>
      <c r="I339" s="50"/>
      <c r="J339" s="7" t="s">
        <v>10</v>
      </c>
      <c r="K339" s="67" t="str">
        <f t="shared" si="22"/>
        <v>M</v>
      </c>
      <c r="L339" s="98" t="str">
        <f t="shared" si="23"/>
        <v>Doppelt</v>
      </c>
      <c r="M339" s="41" t="str">
        <f t="shared" si="24"/>
        <v>016 - MCP
M- - 
</v>
      </c>
    </row>
    <row r="340" spans="1:13" ht="42.75">
      <c r="A340" s="13"/>
      <c r="B340" s="28"/>
      <c r="C340" s="28"/>
      <c r="D340" s="3"/>
      <c r="E340" s="24" t="s">
        <v>239</v>
      </c>
      <c r="F340" s="3"/>
      <c r="G340" s="16"/>
      <c r="H340" s="16"/>
      <c r="I340" s="50"/>
      <c r="J340" s="7" t="s">
        <v>3</v>
      </c>
      <c r="K340" s="67" t="str">
        <f t="shared" si="22"/>
        <v>I</v>
      </c>
      <c r="L340" s="98" t="str">
        <f t="shared" si="23"/>
        <v>Doppelt</v>
      </c>
      <c r="M340" s="41" t="str">
        <f t="shared" si="24"/>
        <v>016 - MCP
I- - 
</v>
      </c>
    </row>
    <row r="341" spans="1:13" ht="42.75">
      <c r="A341" s="13"/>
      <c r="B341" s="28"/>
      <c r="C341" s="28"/>
      <c r="D341" s="3"/>
      <c r="E341" s="24" t="s">
        <v>240</v>
      </c>
      <c r="F341" s="3"/>
      <c r="G341" s="16"/>
      <c r="H341" s="16"/>
      <c r="I341" s="50"/>
      <c r="J341" s="7" t="s">
        <v>3</v>
      </c>
      <c r="K341" s="67" t="str">
        <f t="shared" si="22"/>
        <v>I</v>
      </c>
      <c r="L341" s="98" t="str">
        <f t="shared" si="23"/>
        <v>Doppelt</v>
      </c>
      <c r="M341" s="41" t="str">
        <f t="shared" si="24"/>
        <v>016 - MCP
I- - 
</v>
      </c>
    </row>
    <row r="342" spans="1:13" ht="42.75">
      <c r="A342" s="13"/>
      <c r="B342" s="28"/>
      <c r="C342" s="28"/>
      <c r="D342" s="3"/>
      <c r="E342" s="24" t="s">
        <v>241</v>
      </c>
      <c r="F342" s="3"/>
      <c r="G342" s="16"/>
      <c r="H342" s="16"/>
      <c r="I342" s="50"/>
      <c r="J342" s="7" t="s">
        <v>3</v>
      </c>
      <c r="K342" s="67" t="str">
        <f t="shared" si="22"/>
        <v>I</v>
      </c>
      <c r="L342" s="98" t="str">
        <f t="shared" si="23"/>
        <v>Doppelt</v>
      </c>
      <c r="M342" s="41" t="str">
        <f t="shared" si="24"/>
        <v>016 - MCP
I- - 
</v>
      </c>
    </row>
    <row r="343" spans="1:13" ht="42.75">
      <c r="A343" s="13"/>
      <c r="B343" s="28"/>
      <c r="C343" s="28"/>
      <c r="D343" s="3"/>
      <c r="E343" s="24" t="s">
        <v>242</v>
      </c>
      <c r="F343" s="3"/>
      <c r="G343" s="16"/>
      <c r="H343" s="16"/>
      <c r="I343" s="50"/>
      <c r="J343" s="7" t="s">
        <v>3</v>
      </c>
      <c r="K343" s="67" t="str">
        <f t="shared" si="22"/>
        <v>I</v>
      </c>
      <c r="L343" s="98" t="str">
        <f t="shared" si="23"/>
        <v>Doppelt</v>
      </c>
      <c r="M343" s="41" t="str">
        <f t="shared" si="24"/>
        <v>016 - MCP
I- - 
</v>
      </c>
    </row>
    <row r="344" spans="1:13" ht="42.75">
      <c r="A344" s="13"/>
      <c r="B344" s="28"/>
      <c r="C344" s="28"/>
      <c r="D344" s="3"/>
      <c r="E344" s="24" t="s">
        <v>243</v>
      </c>
      <c r="F344" s="3"/>
      <c r="G344" s="16"/>
      <c r="H344" s="16"/>
      <c r="I344" s="50"/>
      <c r="J344" s="7" t="s">
        <v>3</v>
      </c>
      <c r="K344" s="67" t="str">
        <f t="shared" si="22"/>
        <v>I</v>
      </c>
      <c r="L344" s="98" t="str">
        <f t="shared" si="23"/>
        <v>Doppelt</v>
      </c>
      <c r="M344" s="41" t="str">
        <f t="shared" si="24"/>
        <v>016 - MCP
I- - 
</v>
      </c>
    </row>
    <row r="345" spans="1:13" ht="42.75">
      <c r="A345" s="13"/>
      <c r="B345" s="28"/>
      <c r="C345" s="28"/>
      <c r="D345" s="3"/>
      <c r="E345" s="24" t="s">
        <v>244</v>
      </c>
      <c r="F345" s="3"/>
      <c r="G345" s="16"/>
      <c r="H345" s="16"/>
      <c r="I345" s="50"/>
      <c r="J345" s="7" t="s">
        <v>3</v>
      </c>
      <c r="K345" s="67" t="str">
        <f t="shared" si="22"/>
        <v>I</v>
      </c>
      <c r="L345" s="98" t="str">
        <f t="shared" si="23"/>
        <v>Doppelt</v>
      </c>
      <c r="M345" s="41" t="str">
        <f t="shared" si="24"/>
        <v>016 - MCP
I- - 
</v>
      </c>
    </row>
    <row r="346" spans="1:13" ht="42.75">
      <c r="A346" s="13"/>
      <c r="B346" s="28"/>
      <c r="C346" s="28"/>
      <c r="D346" s="3"/>
      <c r="E346" s="24" t="s">
        <v>245</v>
      </c>
      <c r="F346" s="3"/>
      <c r="G346" s="16"/>
      <c r="H346" s="16"/>
      <c r="I346" s="50"/>
      <c r="J346" s="7" t="s">
        <v>10</v>
      </c>
      <c r="K346" s="67" t="str">
        <f t="shared" si="22"/>
        <v>M</v>
      </c>
      <c r="L346" s="98" t="str">
        <f t="shared" si="23"/>
        <v>Doppelt</v>
      </c>
      <c r="M346" s="41" t="str">
        <f t="shared" si="24"/>
        <v>016 - MCP
M- - 
</v>
      </c>
    </row>
    <row r="347" spans="1:13" ht="42.75">
      <c r="A347" s="13"/>
      <c r="B347" s="28"/>
      <c r="C347" s="28"/>
      <c r="D347" s="3"/>
      <c r="E347" s="24" t="s">
        <v>246</v>
      </c>
      <c r="F347" s="3"/>
      <c r="G347" s="16"/>
      <c r="H347" s="16"/>
      <c r="I347" s="50"/>
      <c r="J347" s="7" t="s">
        <v>3</v>
      </c>
      <c r="K347" s="67" t="str">
        <f t="shared" si="22"/>
        <v>I</v>
      </c>
      <c r="L347" s="98" t="str">
        <f t="shared" si="23"/>
        <v>Doppelt</v>
      </c>
      <c r="M347" s="41" t="str">
        <f t="shared" si="24"/>
        <v>016 - MCP
I- - 
</v>
      </c>
    </row>
    <row r="348" spans="1:13" ht="42.75">
      <c r="A348" s="13"/>
      <c r="B348" s="28"/>
      <c r="C348" s="28"/>
      <c r="D348" s="3"/>
      <c r="E348" s="24" t="s">
        <v>248</v>
      </c>
      <c r="F348" s="3"/>
      <c r="G348" s="16"/>
      <c r="H348" s="16"/>
      <c r="I348" s="50"/>
      <c r="J348" s="7" t="s">
        <v>3</v>
      </c>
      <c r="K348" s="67" t="str">
        <f t="shared" si="22"/>
        <v>I</v>
      </c>
      <c r="L348" s="98" t="str">
        <f t="shared" si="23"/>
        <v>Doppelt</v>
      </c>
      <c r="M348" s="41" t="str">
        <f t="shared" si="24"/>
        <v>016 - MCP
I- - 
</v>
      </c>
    </row>
    <row r="349" spans="1:13" ht="42.75">
      <c r="A349" s="13"/>
      <c r="B349" s="28"/>
      <c r="C349" s="28"/>
      <c r="D349" s="3"/>
      <c r="E349" s="24" t="s">
        <v>247</v>
      </c>
      <c r="F349" s="3"/>
      <c r="G349" s="16"/>
      <c r="H349" s="16"/>
      <c r="I349" s="50"/>
      <c r="J349" s="7" t="s">
        <v>3</v>
      </c>
      <c r="K349" s="67" t="str">
        <f t="shared" si="22"/>
        <v>I</v>
      </c>
      <c r="L349" s="98" t="str">
        <f t="shared" si="23"/>
        <v>Doppelt</v>
      </c>
      <c r="M349" s="41" t="str">
        <f t="shared" si="24"/>
        <v>016 - MCP
I- - 
</v>
      </c>
    </row>
    <row r="350" spans="1:13" ht="42.75">
      <c r="A350" s="13"/>
      <c r="B350" s="28"/>
      <c r="C350" s="28"/>
      <c r="D350" s="3"/>
      <c r="E350" s="24" t="s">
        <v>249</v>
      </c>
      <c r="F350" s="3"/>
      <c r="G350" s="16"/>
      <c r="H350" s="16"/>
      <c r="I350" s="50"/>
      <c r="J350" s="7" t="s">
        <v>3</v>
      </c>
      <c r="K350" s="67" t="str">
        <f t="shared" si="22"/>
        <v>I</v>
      </c>
      <c r="L350" s="98" t="str">
        <f t="shared" si="23"/>
        <v>Doppelt</v>
      </c>
      <c r="M350" s="41" t="str">
        <f t="shared" si="24"/>
        <v>016 - MCP
I- - 
</v>
      </c>
    </row>
    <row r="351" spans="1:13" ht="42.75">
      <c r="A351" s="13"/>
      <c r="B351" s="28"/>
      <c r="C351" s="28"/>
      <c r="D351" s="3"/>
      <c r="E351" s="24" t="s">
        <v>250</v>
      </c>
      <c r="F351" s="3"/>
      <c r="G351" s="16"/>
      <c r="H351" s="16"/>
      <c r="I351" s="50"/>
      <c r="J351" s="7" t="s">
        <v>3</v>
      </c>
      <c r="K351" s="67" t="str">
        <f t="shared" si="22"/>
        <v>I</v>
      </c>
      <c r="L351" s="98" t="str">
        <f t="shared" si="23"/>
        <v>Doppelt</v>
      </c>
      <c r="M351" s="41" t="str">
        <f t="shared" si="24"/>
        <v>016 - MCP
I- - 
</v>
      </c>
    </row>
    <row r="352" spans="1:13" ht="42.75">
      <c r="A352" s="13"/>
      <c r="B352" s="28"/>
      <c r="C352" s="28"/>
      <c r="D352" s="3"/>
      <c r="E352" s="24" t="s">
        <v>259</v>
      </c>
      <c r="F352" s="3"/>
      <c r="G352" s="16"/>
      <c r="H352" s="16"/>
      <c r="I352" s="50"/>
      <c r="J352" s="7" t="s">
        <v>10</v>
      </c>
      <c r="K352" s="67" t="str">
        <f t="shared" si="22"/>
        <v>M</v>
      </c>
      <c r="L352" s="98" t="str">
        <f t="shared" si="23"/>
        <v>Doppelt</v>
      </c>
      <c r="M352" s="41" t="str">
        <f t="shared" si="24"/>
        <v>016 - MCP
M- - 
</v>
      </c>
    </row>
    <row r="353" spans="1:13" ht="42.75">
      <c r="A353" s="13"/>
      <c r="B353" s="28"/>
      <c r="C353" s="28"/>
      <c r="D353" s="3"/>
      <c r="E353" s="24" t="s">
        <v>251</v>
      </c>
      <c r="F353" s="3"/>
      <c r="G353" s="16"/>
      <c r="H353" s="16"/>
      <c r="I353" s="50"/>
      <c r="J353" s="7" t="s">
        <v>3</v>
      </c>
      <c r="K353" s="67" t="str">
        <f t="shared" si="22"/>
        <v>I</v>
      </c>
      <c r="L353" s="98" t="str">
        <f t="shared" si="23"/>
        <v>Doppelt</v>
      </c>
      <c r="M353" s="41" t="str">
        <f t="shared" si="24"/>
        <v>016 - MCP
I- - 
</v>
      </c>
    </row>
    <row r="354" spans="1:13" ht="42.75">
      <c r="A354" s="13"/>
      <c r="B354" s="28"/>
      <c r="C354" s="28"/>
      <c r="D354" s="3"/>
      <c r="E354" s="24" t="s">
        <v>252</v>
      </c>
      <c r="F354" s="3"/>
      <c r="G354" s="16"/>
      <c r="H354" s="16"/>
      <c r="I354" s="50"/>
      <c r="J354" s="7" t="s">
        <v>3</v>
      </c>
      <c r="K354" s="67" t="str">
        <f t="shared" si="22"/>
        <v>I</v>
      </c>
      <c r="L354" s="98" t="str">
        <f t="shared" si="23"/>
        <v>Doppelt</v>
      </c>
      <c r="M354" s="41" t="str">
        <f t="shared" si="24"/>
        <v>016 - MCP
I- - 
</v>
      </c>
    </row>
    <row r="355" spans="1:13" ht="42.75">
      <c r="A355" s="13"/>
      <c r="B355" s="28"/>
      <c r="C355" s="28"/>
      <c r="D355" s="3"/>
      <c r="E355" s="24" t="s">
        <v>253</v>
      </c>
      <c r="F355" s="3"/>
      <c r="G355" s="16"/>
      <c r="H355" s="16"/>
      <c r="I355" s="50"/>
      <c r="J355" s="7" t="s">
        <v>3</v>
      </c>
      <c r="K355" s="67" t="str">
        <f t="shared" si="22"/>
        <v>I</v>
      </c>
      <c r="L355" s="98" t="str">
        <f t="shared" si="23"/>
        <v>Doppelt</v>
      </c>
      <c r="M355" s="41" t="str">
        <f t="shared" si="24"/>
        <v>016 - MCP
I- - 
</v>
      </c>
    </row>
    <row r="356" spans="1:13" ht="42.75">
      <c r="A356" s="13"/>
      <c r="B356" s="28"/>
      <c r="C356" s="28"/>
      <c r="D356" s="3"/>
      <c r="E356" s="24" t="s">
        <v>254</v>
      </c>
      <c r="F356" s="3"/>
      <c r="G356" s="16"/>
      <c r="H356" s="16"/>
      <c r="I356" s="50"/>
      <c r="J356" s="7" t="s">
        <v>3</v>
      </c>
      <c r="K356" s="67" t="str">
        <f t="shared" si="22"/>
        <v>I</v>
      </c>
      <c r="L356" s="98" t="str">
        <f t="shared" si="23"/>
        <v>Doppelt</v>
      </c>
      <c r="M356" s="41" t="str">
        <f t="shared" si="24"/>
        <v>016 - MCP
I- - 
</v>
      </c>
    </row>
    <row r="357" spans="1:13" ht="42.75">
      <c r="A357" s="13"/>
      <c r="B357" s="28"/>
      <c r="C357" s="28"/>
      <c r="D357" s="3"/>
      <c r="E357" s="24" t="s">
        <v>255</v>
      </c>
      <c r="F357" s="3"/>
      <c r="G357" s="16"/>
      <c r="H357" s="16"/>
      <c r="I357" s="50"/>
      <c r="J357" s="7" t="s">
        <v>3</v>
      </c>
      <c r="K357" s="67" t="str">
        <f t="shared" si="22"/>
        <v>I</v>
      </c>
      <c r="L357" s="98" t="str">
        <f t="shared" si="23"/>
        <v>Doppelt</v>
      </c>
      <c r="M357" s="41" t="str">
        <f t="shared" si="24"/>
        <v>016 - MCP
I- - 
</v>
      </c>
    </row>
    <row r="358" spans="1:13" ht="42.75">
      <c r="A358" s="13"/>
      <c r="B358" s="28"/>
      <c r="C358" s="28"/>
      <c r="D358" s="3"/>
      <c r="E358" s="24" t="s">
        <v>256</v>
      </c>
      <c r="F358" s="3"/>
      <c r="G358" s="16"/>
      <c r="H358" s="16"/>
      <c r="I358" s="50"/>
      <c r="J358" s="7" t="s">
        <v>3</v>
      </c>
      <c r="K358" s="67" t="str">
        <f t="shared" si="22"/>
        <v>I</v>
      </c>
      <c r="L358" s="98" t="str">
        <f t="shared" si="23"/>
        <v>Doppelt</v>
      </c>
      <c r="M358" s="41" t="str">
        <f t="shared" si="24"/>
        <v>016 - MCP
I- - 
</v>
      </c>
    </row>
    <row r="359" spans="1:13" ht="42.75">
      <c r="A359" s="13"/>
      <c r="B359" s="28"/>
      <c r="C359" s="28"/>
      <c r="D359" s="3"/>
      <c r="E359" s="24" t="s">
        <v>257</v>
      </c>
      <c r="F359" s="3"/>
      <c r="G359" s="16"/>
      <c r="H359" s="16"/>
      <c r="I359" s="50"/>
      <c r="J359" s="7" t="s">
        <v>3</v>
      </c>
      <c r="K359" s="67" t="str">
        <f t="shared" si="22"/>
        <v>I</v>
      </c>
      <c r="L359" s="98" t="str">
        <f t="shared" si="23"/>
        <v>Doppelt</v>
      </c>
      <c r="M359" s="41" t="str">
        <f t="shared" si="24"/>
        <v>016 - MCP
I- - 
</v>
      </c>
    </row>
    <row r="360" spans="1:13" ht="42.75">
      <c r="A360" s="13"/>
      <c r="B360" s="28"/>
      <c r="C360" s="28"/>
      <c r="D360" s="3"/>
      <c r="E360" s="24" t="s">
        <v>258</v>
      </c>
      <c r="F360" s="3"/>
      <c r="G360" s="16"/>
      <c r="H360" s="16"/>
      <c r="I360" s="50"/>
      <c r="J360" s="7" t="s">
        <v>3</v>
      </c>
      <c r="K360" s="67" t="str">
        <f t="shared" si="22"/>
        <v>I</v>
      </c>
      <c r="L360" s="98" t="str">
        <f t="shared" si="23"/>
        <v>Doppelt</v>
      </c>
      <c r="M360" s="41" t="str">
        <f t="shared" si="24"/>
        <v>016 - MCP
I- - 
</v>
      </c>
    </row>
    <row r="361" spans="1:13" ht="42.75">
      <c r="A361" s="13"/>
      <c r="B361" s="28"/>
      <c r="C361" s="28"/>
      <c r="D361" s="3"/>
      <c r="E361" s="24" t="s">
        <v>260</v>
      </c>
      <c r="F361" s="3"/>
      <c r="G361" s="16"/>
      <c r="H361" s="16"/>
      <c r="I361" s="50"/>
      <c r="J361" s="7" t="s">
        <v>10</v>
      </c>
      <c r="K361" s="67" t="str">
        <f t="shared" si="22"/>
        <v>M</v>
      </c>
      <c r="L361" s="98" t="str">
        <f t="shared" si="23"/>
        <v>Doppelt</v>
      </c>
      <c r="M361" s="41" t="str">
        <f t="shared" si="24"/>
        <v>016 - MCP
M- - 
</v>
      </c>
    </row>
    <row r="362" spans="1:13" ht="42.75">
      <c r="A362" s="13"/>
      <c r="B362" s="28"/>
      <c r="C362" s="28"/>
      <c r="D362" s="3"/>
      <c r="E362" s="24" t="s">
        <v>261</v>
      </c>
      <c r="F362" s="3"/>
      <c r="G362" s="16"/>
      <c r="H362" s="16"/>
      <c r="I362" s="50"/>
      <c r="J362" s="7" t="s">
        <v>3</v>
      </c>
      <c r="K362" s="67" t="str">
        <f t="shared" si="22"/>
        <v>I</v>
      </c>
      <c r="L362" s="98" t="str">
        <f t="shared" si="23"/>
        <v>Doppelt</v>
      </c>
      <c r="M362" s="41" t="str">
        <f t="shared" si="24"/>
        <v>016 - MCP
I- - 
</v>
      </c>
    </row>
    <row r="363" spans="1:13" ht="42.75">
      <c r="A363" s="13"/>
      <c r="B363" s="28"/>
      <c r="C363" s="28"/>
      <c r="D363" s="3"/>
      <c r="E363" s="24" t="s">
        <v>264</v>
      </c>
      <c r="F363" s="3"/>
      <c r="G363" s="16"/>
      <c r="H363" s="16"/>
      <c r="I363" s="50"/>
      <c r="J363" s="7" t="s">
        <v>3</v>
      </c>
      <c r="K363" s="67" t="str">
        <f t="shared" si="22"/>
        <v>I</v>
      </c>
      <c r="L363" s="98" t="str">
        <f t="shared" si="23"/>
        <v>Doppelt</v>
      </c>
      <c r="M363" s="41" t="str">
        <f t="shared" si="24"/>
        <v>016 - MCP
I- - 
</v>
      </c>
    </row>
    <row r="364" spans="1:13" ht="42.75">
      <c r="A364" s="13"/>
      <c r="B364" s="28"/>
      <c r="C364" s="28"/>
      <c r="D364" s="3"/>
      <c r="E364" s="24" t="s">
        <v>265</v>
      </c>
      <c r="F364" s="3"/>
      <c r="G364" s="16"/>
      <c r="H364" s="16"/>
      <c r="I364" s="50"/>
      <c r="J364" s="7" t="s">
        <v>3</v>
      </c>
      <c r="K364" s="67" t="str">
        <f t="shared" si="22"/>
        <v>I</v>
      </c>
      <c r="L364" s="98" t="str">
        <f t="shared" si="23"/>
        <v>Doppelt</v>
      </c>
      <c r="M364" s="41" t="str">
        <f t="shared" si="24"/>
        <v>016 - MCP
I- - 
</v>
      </c>
    </row>
    <row r="365" spans="1:13" ht="42.75">
      <c r="A365" s="13"/>
      <c r="B365" s="28"/>
      <c r="C365" s="28"/>
      <c r="D365" s="3"/>
      <c r="E365" s="24" t="s">
        <v>266</v>
      </c>
      <c r="F365" s="3"/>
      <c r="G365" s="16"/>
      <c r="H365" s="16"/>
      <c r="I365" s="50"/>
      <c r="J365" s="7" t="s">
        <v>3</v>
      </c>
      <c r="K365" s="67" t="str">
        <f t="shared" si="22"/>
        <v>I</v>
      </c>
      <c r="L365" s="98" t="str">
        <f t="shared" si="23"/>
        <v>Doppelt</v>
      </c>
      <c r="M365" s="41" t="str">
        <f aca="true" t="shared" si="25" ref="M365:M370">IF(D365="-",$A$269&amp;CHAR(10)&amp;J365&amp;"-"&amp;H365&amp;CHAR(10)&amp;E365,$A$269&amp;CHAR(10)&amp;J365&amp;"-"&amp;H365&amp;" - "&amp;C365&amp;CHAR(10)&amp;D365)</f>
        <v>016 - MCP
I- - 
</v>
      </c>
    </row>
    <row r="366" spans="1:13" ht="42.75">
      <c r="A366" s="13"/>
      <c r="B366" s="28"/>
      <c r="C366" s="28"/>
      <c r="D366" s="3"/>
      <c r="E366" s="24" t="s">
        <v>262</v>
      </c>
      <c r="F366" s="3"/>
      <c r="G366" s="16"/>
      <c r="H366" s="16"/>
      <c r="I366" s="50"/>
      <c r="J366" s="7" t="s">
        <v>3</v>
      </c>
      <c r="K366" s="67" t="str">
        <f t="shared" si="22"/>
        <v>I</v>
      </c>
      <c r="L366" s="98" t="str">
        <f t="shared" si="23"/>
        <v>Doppelt</v>
      </c>
      <c r="M366" s="41" t="str">
        <f t="shared" si="25"/>
        <v>016 - MCP
I- - 
</v>
      </c>
    </row>
    <row r="367" spans="1:13" ht="42.75">
      <c r="A367" s="13"/>
      <c r="B367" s="28"/>
      <c r="C367" s="28"/>
      <c r="D367" s="3"/>
      <c r="E367" s="24" t="s">
        <v>263</v>
      </c>
      <c r="F367" s="3"/>
      <c r="G367" s="16"/>
      <c r="H367" s="16"/>
      <c r="I367" s="50"/>
      <c r="J367" s="7" t="s">
        <v>3</v>
      </c>
      <c r="K367" s="67" t="str">
        <f t="shared" si="22"/>
        <v>I</v>
      </c>
      <c r="L367" s="98" t="str">
        <f t="shared" si="23"/>
        <v>Doppelt</v>
      </c>
      <c r="M367" s="41" t="str">
        <f t="shared" si="25"/>
        <v>016 - MCP
I- - 
</v>
      </c>
    </row>
    <row r="368" spans="1:13" ht="42.75">
      <c r="A368" s="13"/>
      <c r="B368" s="28"/>
      <c r="C368" s="28"/>
      <c r="D368" s="3"/>
      <c r="E368" s="24" t="s">
        <v>267</v>
      </c>
      <c r="F368" s="3"/>
      <c r="G368" s="16"/>
      <c r="H368" s="16"/>
      <c r="I368" s="50"/>
      <c r="J368" s="7" t="s">
        <v>3</v>
      </c>
      <c r="K368" s="67" t="str">
        <f t="shared" si="22"/>
        <v>I</v>
      </c>
      <c r="L368" s="98" t="str">
        <f t="shared" si="23"/>
        <v>Doppelt</v>
      </c>
      <c r="M368" s="41" t="str">
        <f t="shared" si="25"/>
        <v>016 - MCP
I- - 
</v>
      </c>
    </row>
    <row r="369" spans="1:13" ht="42.75">
      <c r="A369" s="13"/>
      <c r="B369" s="28"/>
      <c r="C369" s="28"/>
      <c r="D369" s="3"/>
      <c r="E369" s="24" t="s">
        <v>268</v>
      </c>
      <c r="F369" s="3"/>
      <c r="G369" s="16"/>
      <c r="H369" s="16"/>
      <c r="I369" s="50"/>
      <c r="J369" s="7" t="s">
        <v>3</v>
      </c>
      <c r="K369" s="67" t="str">
        <f t="shared" si="22"/>
        <v>I</v>
      </c>
      <c r="L369" s="98" t="str">
        <f t="shared" si="23"/>
        <v>Doppelt</v>
      </c>
      <c r="M369" s="41" t="str">
        <f t="shared" si="25"/>
        <v>016 - MCP
I- - 
</v>
      </c>
    </row>
    <row r="370" spans="1:13" ht="43.5" thickBot="1">
      <c r="A370" s="14"/>
      <c r="B370" s="29"/>
      <c r="C370" s="29"/>
      <c r="D370" s="9"/>
      <c r="E370" s="25" t="s">
        <v>269</v>
      </c>
      <c r="F370" s="9"/>
      <c r="G370" s="17"/>
      <c r="H370" s="17"/>
      <c r="I370" s="51"/>
      <c r="J370" s="10" t="s">
        <v>10</v>
      </c>
      <c r="K370" s="67" t="str">
        <f t="shared" si="22"/>
        <v>M</v>
      </c>
      <c r="L370" s="98" t="str">
        <f t="shared" si="23"/>
        <v>Doppelt</v>
      </c>
      <c r="M370" s="41" t="str">
        <f t="shared" si="25"/>
        <v>016 - MCP
M- - 
</v>
      </c>
    </row>
  </sheetData>
  <sheetProtection/>
  <mergeCells count="7">
    <mergeCell ref="A1:A2"/>
    <mergeCell ref="F1:H1"/>
    <mergeCell ref="O6:Q6"/>
    <mergeCell ref="C1:D1"/>
    <mergeCell ref="E1:E2"/>
    <mergeCell ref="J1:J2"/>
    <mergeCell ref="B1:B2"/>
  </mergeCells>
  <printOptions/>
  <pageMargins left="0.2362204724409449" right="0.2362204724409449" top="0.7480314960629921" bottom="0.7480314960629921" header="0.31496062992125984" footer="0.31496062992125984"/>
  <pageSetup orientation="landscape" paperSize="9" scale="74" r:id="rId2"/>
  <headerFooter>
    <oddFooter>&amp;Lwww.Boeing-737NG.jimdo.com&amp;C&amp;F&amp;RSeite &amp;P von &amp;N</oddFooter>
  </headerFooter>
  <rowBreaks count="3" manualBreakCount="3">
    <brk id="33" max="255" man="1"/>
    <brk id="58" max="255" man="1"/>
    <brk id="15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77"/>
  <sheetViews>
    <sheetView zoomScale="85" zoomScaleNormal="85" zoomScalePageLayoutView="0" workbookViewId="0" topLeftCell="A22">
      <selection activeCell="G50" sqref="G50"/>
    </sheetView>
  </sheetViews>
  <sheetFormatPr defaultColWidth="5.7109375" defaultRowHeight="15"/>
  <cols>
    <col min="1" max="16384" width="5.7109375" style="45" customWidth="1"/>
  </cols>
  <sheetData>
    <row r="1" spans="2:6" ht="15">
      <c r="B1" s="126" t="s">
        <v>650</v>
      </c>
      <c r="C1" s="126"/>
      <c r="D1" s="126"/>
      <c r="E1" s="126"/>
      <c r="F1" s="126"/>
    </row>
    <row r="3" spans="2:36" ht="15">
      <c r="B3" s="126" t="s">
        <v>675</v>
      </c>
      <c r="C3" s="126"/>
      <c r="D3" s="126"/>
      <c r="E3" s="126"/>
      <c r="F3" s="126"/>
      <c r="G3" s="126"/>
      <c r="H3" s="126"/>
      <c r="I3" s="126"/>
      <c r="K3" s="126" t="s">
        <v>676</v>
      </c>
      <c r="L3" s="126"/>
      <c r="M3" s="126"/>
      <c r="N3" s="126"/>
      <c r="O3" s="126"/>
      <c r="P3" s="126"/>
      <c r="Q3" s="126"/>
      <c r="R3" s="126"/>
      <c r="T3" s="126" t="s">
        <v>677</v>
      </c>
      <c r="U3" s="126"/>
      <c r="V3" s="126"/>
      <c r="W3" s="126"/>
      <c r="X3" s="126"/>
      <c r="Y3" s="126"/>
      <c r="Z3" s="126"/>
      <c r="AA3" s="126"/>
      <c r="AC3" s="126" t="s">
        <v>678</v>
      </c>
      <c r="AD3" s="126"/>
      <c r="AE3" s="126"/>
      <c r="AF3" s="126"/>
      <c r="AG3" s="126"/>
      <c r="AH3" s="126"/>
      <c r="AI3" s="126"/>
      <c r="AJ3" s="126"/>
    </row>
    <row r="4" spans="2:36" ht="15">
      <c r="B4" s="45">
        <v>0</v>
      </c>
      <c r="C4" s="45">
        <f aca="true" t="shared" si="0" ref="C4:I4">B12+1</f>
        <v>9</v>
      </c>
      <c r="D4" s="45">
        <f t="shared" si="0"/>
        <v>18</v>
      </c>
      <c r="E4" s="45">
        <f t="shared" si="0"/>
        <v>27</v>
      </c>
      <c r="F4" s="45">
        <f t="shared" si="0"/>
        <v>36</v>
      </c>
      <c r="G4" s="45">
        <f t="shared" si="0"/>
        <v>45</v>
      </c>
      <c r="H4" s="45">
        <f t="shared" si="0"/>
        <v>54</v>
      </c>
      <c r="I4" s="45">
        <f t="shared" si="0"/>
        <v>63</v>
      </c>
      <c r="K4" s="45">
        <f>I12+1</f>
        <v>72</v>
      </c>
      <c r="L4" s="45">
        <f aca="true" t="shared" si="1" ref="L4:R4">K12+1</f>
        <v>81</v>
      </c>
      <c r="M4" s="45">
        <f t="shared" si="1"/>
        <v>90</v>
      </c>
      <c r="N4" s="45">
        <f t="shared" si="1"/>
        <v>99</v>
      </c>
      <c r="O4" s="45">
        <f t="shared" si="1"/>
        <v>108</v>
      </c>
      <c r="P4" s="45">
        <f t="shared" si="1"/>
        <v>117</v>
      </c>
      <c r="Q4" s="45">
        <f t="shared" si="1"/>
        <v>126</v>
      </c>
      <c r="R4" s="45">
        <f t="shared" si="1"/>
        <v>135</v>
      </c>
      <c r="T4" s="45">
        <f>R12+1</f>
        <v>144</v>
      </c>
      <c r="U4" s="45">
        <f aca="true" t="shared" si="2" ref="U4:AA4">T12+1</f>
        <v>153</v>
      </c>
      <c r="V4" s="45">
        <f t="shared" si="2"/>
        <v>162</v>
      </c>
      <c r="W4" s="45">
        <f t="shared" si="2"/>
        <v>171</v>
      </c>
      <c r="X4" s="45">
        <f t="shared" si="2"/>
        <v>180</v>
      </c>
      <c r="Y4" s="45">
        <f t="shared" si="2"/>
        <v>189</v>
      </c>
      <c r="Z4" s="45">
        <f t="shared" si="2"/>
        <v>198</v>
      </c>
      <c r="AA4" s="45">
        <f t="shared" si="2"/>
        <v>207</v>
      </c>
      <c r="AC4" s="45">
        <f>AA12+1</f>
        <v>216</v>
      </c>
      <c r="AD4" s="45">
        <f aca="true" t="shared" si="3" ref="AD4:AJ4">AC12+1</f>
        <v>225</v>
      </c>
      <c r="AE4" s="45">
        <f t="shared" si="3"/>
        <v>234</v>
      </c>
      <c r="AF4" s="45">
        <f t="shared" si="3"/>
        <v>243</v>
      </c>
      <c r="AG4" s="45">
        <f t="shared" si="3"/>
        <v>252</v>
      </c>
      <c r="AH4" s="45">
        <f t="shared" si="3"/>
        <v>261</v>
      </c>
      <c r="AI4" s="45">
        <f t="shared" si="3"/>
        <v>270</v>
      </c>
      <c r="AJ4" s="45">
        <f t="shared" si="3"/>
        <v>279</v>
      </c>
    </row>
    <row r="5" spans="2:36" ht="15">
      <c r="B5" s="45">
        <f aca="true" t="shared" si="4" ref="B5:I5">B4+1</f>
        <v>1</v>
      </c>
      <c r="C5" s="45">
        <f t="shared" si="4"/>
        <v>10</v>
      </c>
      <c r="D5" s="45">
        <f t="shared" si="4"/>
        <v>19</v>
      </c>
      <c r="E5" s="45">
        <f t="shared" si="4"/>
        <v>28</v>
      </c>
      <c r="F5" s="45">
        <f t="shared" si="4"/>
        <v>37</v>
      </c>
      <c r="G5" s="45">
        <f t="shared" si="4"/>
        <v>46</v>
      </c>
      <c r="H5" s="45">
        <f t="shared" si="4"/>
        <v>55</v>
      </c>
      <c r="I5" s="45">
        <f t="shared" si="4"/>
        <v>64</v>
      </c>
      <c r="K5" s="45">
        <f aca="true" t="shared" si="5" ref="K5:R5">K4+1</f>
        <v>73</v>
      </c>
      <c r="L5" s="45">
        <f t="shared" si="5"/>
        <v>82</v>
      </c>
      <c r="M5" s="45">
        <f t="shared" si="5"/>
        <v>91</v>
      </c>
      <c r="N5" s="45">
        <f t="shared" si="5"/>
        <v>100</v>
      </c>
      <c r="O5" s="45">
        <f t="shared" si="5"/>
        <v>109</v>
      </c>
      <c r="P5" s="45">
        <f t="shared" si="5"/>
        <v>118</v>
      </c>
      <c r="Q5" s="45">
        <f t="shared" si="5"/>
        <v>127</v>
      </c>
      <c r="R5" s="45">
        <f t="shared" si="5"/>
        <v>136</v>
      </c>
      <c r="T5" s="45">
        <f aca="true" t="shared" si="6" ref="T5:AA5">T4+1</f>
        <v>145</v>
      </c>
      <c r="U5" s="45">
        <f t="shared" si="6"/>
        <v>154</v>
      </c>
      <c r="V5" s="45">
        <f t="shared" si="6"/>
        <v>163</v>
      </c>
      <c r="W5" s="45">
        <f t="shared" si="6"/>
        <v>172</v>
      </c>
      <c r="X5" s="45">
        <f t="shared" si="6"/>
        <v>181</v>
      </c>
      <c r="Y5" s="45">
        <f t="shared" si="6"/>
        <v>190</v>
      </c>
      <c r="Z5" s="45">
        <f t="shared" si="6"/>
        <v>199</v>
      </c>
      <c r="AA5" s="45">
        <f t="shared" si="6"/>
        <v>208</v>
      </c>
      <c r="AC5" s="45">
        <f aca="true" t="shared" si="7" ref="AC5:AJ5">AC4+1</f>
        <v>217</v>
      </c>
      <c r="AD5" s="45">
        <f t="shared" si="7"/>
        <v>226</v>
      </c>
      <c r="AE5" s="45">
        <f t="shared" si="7"/>
        <v>235</v>
      </c>
      <c r="AF5" s="45">
        <f t="shared" si="7"/>
        <v>244</v>
      </c>
      <c r="AG5" s="45">
        <f t="shared" si="7"/>
        <v>253</v>
      </c>
      <c r="AH5" s="45">
        <f t="shared" si="7"/>
        <v>262</v>
      </c>
      <c r="AI5" s="45">
        <f t="shared" si="7"/>
        <v>271</v>
      </c>
      <c r="AJ5" s="45">
        <f t="shared" si="7"/>
        <v>280</v>
      </c>
    </row>
    <row r="6" spans="2:36" ht="15">
      <c r="B6" s="45">
        <f aca="true" t="shared" si="8" ref="B6:B12">B5+1</f>
        <v>2</v>
      </c>
      <c r="C6" s="45">
        <f aca="true" t="shared" si="9" ref="C6:C12">C5+1</f>
        <v>11</v>
      </c>
      <c r="D6" s="45">
        <f aca="true" t="shared" si="10" ref="D6:I12">D5+1</f>
        <v>20</v>
      </c>
      <c r="E6" s="45">
        <f t="shared" si="10"/>
        <v>29</v>
      </c>
      <c r="F6" s="45">
        <f aca="true" t="shared" si="11" ref="F6:F12">F5+1</f>
        <v>38</v>
      </c>
      <c r="G6" s="45">
        <f t="shared" si="10"/>
        <v>47</v>
      </c>
      <c r="H6" s="45">
        <f t="shared" si="10"/>
        <v>56</v>
      </c>
      <c r="I6" s="45">
        <f t="shared" si="10"/>
        <v>65</v>
      </c>
      <c r="K6" s="45">
        <f aca="true" t="shared" si="12" ref="K6:K12">K5+1</f>
        <v>74</v>
      </c>
      <c r="L6" s="45">
        <f aca="true" t="shared" si="13" ref="L6:L12">L5+1</f>
        <v>83</v>
      </c>
      <c r="M6" s="45">
        <f aca="true" t="shared" si="14" ref="M6:M12">M5+1</f>
        <v>92</v>
      </c>
      <c r="N6" s="45">
        <f aca="true" t="shared" si="15" ref="N6:N12">N5+1</f>
        <v>101</v>
      </c>
      <c r="O6" s="45">
        <f aca="true" t="shared" si="16" ref="O6:O12">O5+1</f>
        <v>110</v>
      </c>
      <c r="P6" s="45">
        <f aca="true" t="shared" si="17" ref="P6:P12">P5+1</f>
        <v>119</v>
      </c>
      <c r="Q6" s="45">
        <f aca="true" t="shared" si="18" ref="Q6:Q12">Q5+1</f>
        <v>128</v>
      </c>
      <c r="R6" s="45">
        <f aca="true" t="shared" si="19" ref="R6:R12">R5+1</f>
        <v>137</v>
      </c>
      <c r="T6" s="45">
        <f aca="true" t="shared" si="20" ref="T6:T12">T5+1</f>
        <v>146</v>
      </c>
      <c r="U6" s="45">
        <f aca="true" t="shared" si="21" ref="U6:U12">U5+1</f>
        <v>155</v>
      </c>
      <c r="V6" s="45">
        <f aca="true" t="shared" si="22" ref="V6:V12">V5+1</f>
        <v>164</v>
      </c>
      <c r="W6" s="45">
        <f aca="true" t="shared" si="23" ref="W6:W12">W5+1</f>
        <v>173</v>
      </c>
      <c r="X6" s="45">
        <f aca="true" t="shared" si="24" ref="X6:X12">X5+1</f>
        <v>182</v>
      </c>
      <c r="Y6" s="45">
        <f aca="true" t="shared" si="25" ref="Y6:Y12">Y5+1</f>
        <v>191</v>
      </c>
      <c r="Z6" s="45">
        <f aca="true" t="shared" si="26" ref="Z6:Z12">Z5+1</f>
        <v>200</v>
      </c>
      <c r="AA6" s="45">
        <f aca="true" t="shared" si="27" ref="AA6:AA12">AA5+1</f>
        <v>209</v>
      </c>
      <c r="AC6" s="45">
        <f aca="true" t="shared" si="28" ref="AC6:AC12">AC5+1</f>
        <v>218</v>
      </c>
      <c r="AD6" s="45">
        <f aca="true" t="shared" si="29" ref="AD6:AD12">AD5+1</f>
        <v>227</v>
      </c>
      <c r="AE6" s="45">
        <f aca="true" t="shared" si="30" ref="AE6:AE12">AE5+1</f>
        <v>236</v>
      </c>
      <c r="AF6" s="45">
        <f aca="true" t="shared" si="31" ref="AF6:AF12">AF5+1</f>
        <v>245</v>
      </c>
      <c r="AG6" s="45">
        <f aca="true" t="shared" si="32" ref="AG6:AG12">AG5+1</f>
        <v>254</v>
      </c>
      <c r="AH6" s="45">
        <f aca="true" t="shared" si="33" ref="AH6:AH12">AH5+1</f>
        <v>263</v>
      </c>
      <c r="AI6" s="45">
        <f aca="true" t="shared" si="34" ref="AI6:AI12">AI5+1</f>
        <v>272</v>
      </c>
      <c r="AJ6" s="45">
        <f aca="true" t="shared" si="35" ref="AJ6:AJ12">AJ5+1</f>
        <v>281</v>
      </c>
    </row>
    <row r="7" spans="2:36" ht="15">
      <c r="B7" s="45">
        <f t="shared" si="8"/>
        <v>3</v>
      </c>
      <c r="C7" s="45">
        <f t="shared" si="9"/>
        <v>12</v>
      </c>
      <c r="D7" s="45">
        <f t="shared" si="10"/>
        <v>21</v>
      </c>
      <c r="E7" s="45">
        <f t="shared" si="10"/>
        <v>30</v>
      </c>
      <c r="F7" s="45">
        <f t="shared" si="11"/>
        <v>39</v>
      </c>
      <c r="G7" s="45">
        <f t="shared" si="10"/>
        <v>48</v>
      </c>
      <c r="H7" s="45">
        <f t="shared" si="10"/>
        <v>57</v>
      </c>
      <c r="I7" s="45">
        <f t="shared" si="10"/>
        <v>66</v>
      </c>
      <c r="K7" s="45">
        <f t="shared" si="12"/>
        <v>75</v>
      </c>
      <c r="L7" s="45">
        <f t="shared" si="13"/>
        <v>84</v>
      </c>
      <c r="M7" s="45">
        <f t="shared" si="14"/>
        <v>93</v>
      </c>
      <c r="N7" s="45">
        <f t="shared" si="15"/>
        <v>102</v>
      </c>
      <c r="O7" s="45">
        <f t="shared" si="16"/>
        <v>111</v>
      </c>
      <c r="P7" s="45">
        <f t="shared" si="17"/>
        <v>120</v>
      </c>
      <c r="Q7" s="45">
        <f t="shared" si="18"/>
        <v>129</v>
      </c>
      <c r="R7" s="45">
        <f t="shared" si="19"/>
        <v>138</v>
      </c>
      <c r="T7" s="45">
        <f t="shared" si="20"/>
        <v>147</v>
      </c>
      <c r="U7" s="45">
        <f t="shared" si="21"/>
        <v>156</v>
      </c>
      <c r="V7" s="45">
        <f t="shared" si="22"/>
        <v>165</v>
      </c>
      <c r="W7" s="45">
        <f t="shared" si="23"/>
        <v>174</v>
      </c>
      <c r="X7" s="45">
        <f t="shared" si="24"/>
        <v>183</v>
      </c>
      <c r="Y7" s="45">
        <f t="shared" si="25"/>
        <v>192</v>
      </c>
      <c r="Z7" s="45">
        <f t="shared" si="26"/>
        <v>201</v>
      </c>
      <c r="AA7" s="45">
        <f t="shared" si="27"/>
        <v>210</v>
      </c>
      <c r="AC7" s="45">
        <f t="shared" si="28"/>
        <v>219</v>
      </c>
      <c r="AD7" s="45">
        <f t="shared" si="29"/>
        <v>228</v>
      </c>
      <c r="AE7" s="45">
        <f t="shared" si="30"/>
        <v>237</v>
      </c>
      <c r="AF7" s="45">
        <f t="shared" si="31"/>
        <v>246</v>
      </c>
      <c r="AG7" s="45">
        <f t="shared" si="32"/>
        <v>255</v>
      </c>
      <c r="AH7" s="45">
        <f t="shared" si="33"/>
        <v>264</v>
      </c>
      <c r="AI7" s="45">
        <f t="shared" si="34"/>
        <v>273</v>
      </c>
      <c r="AJ7" s="45">
        <f t="shared" si="35"/>
        <v>282</v>
      </c>
    </row>
    <row r="8" spans="2:36" ht="15">
      <c r="B8" s="45">
        <f t="shared" si="8"/>
        <v>4</v>
      </c>
      <c r="C8" s="45">
        <f t="shared" si="9"/>
        <v>13</v>
      </c>
      <c r="D8" s="45">
        <f t="shared" si="10"/>
        <v>22</v>
      </c>
      <c r="E8" s="45">
        <f t="shared" si="10"/>
        <v>31</v>
      </c>
      <c r="F8" s="45">
        <f t="shared" si="11"/>
        <v>40</v>
      </c>
      <c r="G8" s="45">
        <f t="shared" si="10"/>
        <v>49</v>
      </c>
      <c r="H8" s="45">
        <f t="shared" si="10"/>
        <v>58</v>
      </c>
      <c r="I8" s="45">
        <f t="shared" si="10"/>
        <v>67</v>
      </c>
      <c r="K8" s="45">
        <f t="shared" si="12"/>
        <v>76</v>
      </c>
      <c r="L8" s="45">
        <f t="shared" si="13"/>
        <v>85</v>
      </c>
      <c r="M8" s="45">
        <f t="shared" si="14"/>
        <v>94</v>
      </c>
      <c r="N8" s="45">
        <f t="shared" si="15"/>
        <v>103</v>
      </c>
      <c r="O8" s="45">
        <f t="shared" si="16"/>
        <v>112</v>
      </c>
      <c r="P8" s="45">
        <f t="shared" si="17"/>
        <v>121</v>
      </c>
      <c r="Q8" s="45">
        <f t="shared" si="18"/>
        <v>130</v>
      </c>
      <c r="R8" s="45">
        <f t="shared" si="19"/>
        <v>139</v>
      </c>
      <c r="T8" s="45">
        <f t="shared" si="20"/>
        <v>148</v>
      </c>
      <c r="U8" s="45">
        <f t="shared" si="21"/>
        <v>157</v>
      </c>
      <c r="V8" s="45">
        <f t="shared" si="22"/>
        <v>166</v>
      </c>
      <c r="W8" s="45">
        <f t="shared" si="23"/>
        <v>175</v>
      </c>
      <c r="X8" s="45">
        <f t="shared" si="24"/>
        <v>184</v>
      </c>
      <c r="Y8" s="45">
        <f t="shared" si="25"/>
        <v>193</v>
      </c>
      <c r="Z8" s="45">
        <f t="shared" si="26"/>
        <v>202</v>
      </c>
      <c r="AA8" s="45">
        <f t="shared" si="27"/>
        <v>211</v>
      </c>
      <c r="AC8" s="45">
        <f t="shared" si="28"/>
        <v>220</v>
      </c>
      <c r="AD8" s="45">
        <f t="shared" si="29"/>
        <v>229</v>
      </c>
      <c r="AE8" s="45">
        <f t="shared" si="30"/>
        <v>238</v>
      </c>
      <c r="AF8" s="45">
        <f t="shared" si="31"/>
        <v>247</v>
      </c>
      <c r="AG8" s="45">
        <f t="shared" si="32"/>
        <v>256</v>
      </c>
      <c r="AH8" s="45">
        <f t="shared" si="33"/>
        <v>265</v>
      </c>
      <c r="AI8" s="45">
        <f t="shared" si="34"/>
        <v>274</v>
      </c>
      <c r="AJ8" s="45">
        <f t="shared" si="35"/>
        <v>283</v>
      </c>
    </row>
    <row r="9" spans="2:36" ht="15">
      <c r="B9" s="45">
        <f t="shared" si="8"/>
        <v>5</v>
      </c>
      <c r="C9" s="45">
        <f t="shared" si="9"/>
        <v>14</v>
      </c>
      <c r="D9" s="45">
        <f t="shared" si="10"/>
        <v>23</v>
      </c>
      <c r="E9" s="45">
        <f t="shared" si="10"/>
        <v>32</v>
      </c>
      <c r="F9" s="45">
        <f t="shared" si="11"/>
        <v>41</v>
      </c>
      <c r="G9" s="45">
        <f t="shared" si="10"/>
        <v>50</v>
      </c>
      <c r="H9" s="45">
        <f t="shared" si="10"/>
        <v>59</v>
      </c>
      <c r="I9" s="45">
        <f t="shared" si="10"/>
        <v>68</v>
      </c>
      <c r="K9" s="45">
        <f t="shared" si="12"/>
        <v>77</v>
      </c>
      <c r="L9" s="45">
        <f t="shared" si="13"/>
        <v>86</v>
      </c>
      <c r="M9" s="45">
        <f t="shared" si="14"/>
        <v>95</v>
      </c>
      <c r="N9" s="45">
        <f t="shared" si="15"/>
        <v>104</v>
      </c>
      <c r="O9" s="45">
        <f t="shared" si="16"/>
        <v>113</v>
      </c>
      <c r="P9" s="45">
        <f t="shared" si="17"/>
        <v>122</v>
      </c>
      <c r="Q9" s="45">
        <f t="shared" si="18"/>
        <v>131</v>
      </c>
      <c r="R9" s="45">
        <f t="shared" si="19"/>
        <v>140</v>
      </c>
      <c r="T9" s="45">
        <f t="shared" si="20"/>
        <v>149</v>
      </c>
      <c r="U9" s="45">
        <f t="shared" si="21"/>
        <v>158</v>
      </c>
      <c r="V9" s="45">
        <f t="shared" si="22"/>
        <v>167</v>
      </c>
      <c r="W9" s="45">
        <f t="shared" si="23"/>
        <v>176</v>
      </c>
      <c r="X9" s="45">
        <f t="shared" si="24"/>
        <v>185</v>
      </c>
      <c r="Y9" s="45">
        <f t="shared" si="25"/>
        <v>194</v>
      </c>
      <c r="Z9" s="45">
        <f t="shared" si="26"/>
        <v>203</v>
      </c>
      <c r="AA9" s="45">
        <f t="shared" si="27"/>
        <v>212</v>
      </c>
      <c r="AC9" s="45">
        <f t="shared" si="28"/>
        <v>221</v>
      </c>
      <c r="AD9" s="45">
        <f t="shared" si="29"/>
        <v>230</v>
      </c>
      <c r="AE9" s="45">
        <f t="shared" si="30"/>
        <v>239</v>
      </c>
      <c r="AF9" s="45">
        <f t="shared" si="31"/>
        <v>248</v>
      </c>
      <c r="AG9" s="45">
        <f t="shared" si="32"/>
        <v>257</v>
      </c>
      <c r="AH9" s="45">
        <f t="shared" si="33"/>
        <v>266</v>
      </c>
      <c r="AI9" s="45">
        <f t="shared" si="34"/>
        <v>275</v>
      </c>
      <c r="AJ9" s="45">
        <f t="shared" si="35"/>
        <v>284</v>
      </c>
    </row>
    <row r="10" spans="2:36" ht="15">
      <c r="B10" s="45">
        <f t="shared" si="8"/>
        <v>6</v>
      </c>
      <c r="C10" s="45">
        <f t="shared" si="9"/>
        <v>15</v>
      </c>
      <c r="D10" s="45">
        <f t="shared" si="10"/>
        <v>24</v>
      </c>
      <c r="E10" s="45">
        <f t="shared" si="10"/>
        <v>33</v>
      </c>
      <c r="F10" s="45">
        <f t="shared" si="11"/>
        <v>42</v>
      </c>
      <c r="G10" s="45">
        <f t="shared" si="10"/>
        <v>51</v>
      </c>
      <c r="H10" s="45">
        <f t="shared" si="10"/>
        <v>60</v>
      </c>
      <c r="I10" s="45">
        <f t="shared" si="10"/>
        <v>69</v>
      </c>
      <c r="K10" s="45">
        <f t="shared" si="12"/>
        <v>78</v>
      </c>
      <c r="L10" s="45">
        <f t="shared" si="13"/>
        <v>87</v>
      </c>
      <c r="M10" s="45">
        <f t="shared" si="14"/>
        <v>96</v>
      </c>
      <c r="N10" s="45">
        <f t="shared" si="15"/>
        <v>105</v>
      </c>
      <c r="O10" s="45">
        <f t="shared" si="16"/>
        <v>114</v>
      </c>
      <c r="P10" s="45">
        <f t="shared" si="17"/>
        <v>123</v>
      </c>
      <c r="Q10" s="45">
        <f t="shared" si="18"/>
        <v>132</v>
      </c>
      <c r="R10" s="45">
        <f t="shared" si="19"/>
        <v>141</v>
      </c>
      <c r="T10" s="45">
        <f t="shared" si="20"/>
        <v>150</v>
      </c>
      <c r="U10" s="45">
        <f t="shared" si="21"/>
        <v>159</v>
      </c>
      <c r="V10" s="45">
        <f t="shared" si="22"/>
        <v>168</v>
      </c>
      <c r="W10" s="45">
        <f t="shared" si="23"/>
        <v>177</v>
      </c>
      <c r="X10" s="45">
        <f t="shared" si="24"/>
        <v>186</v>
      </c>
      <c r="Y10" s="45">
        <f t="shared" si="25"/>
        <v>195</v>
      </c>
      <c r="Z10" s="45">
        <f t="shared" si="26"/>
        <v>204</v>
      </c>
      <c r="AA10" s="45">
        <f t="shared" si="27"/>
        <v>213</v>
      </c>
      <c r="AC10" s="45">
        <f t="shared" si="28"/>
        <v>222</v>
      </c>
      <c r="AD10" s="45">
        <f t="shared" si="29"/>
        <v>231</v>
      </c>
      <c r="AE10" s="45">
        <f t="shared" si="30"/>
        <v>240</v>
      </c>
      <c r="AF10" s="45">
        <f t="shared" si="31"/>
        <v>249</v>
      </c>
      <c r="AG10" s="45">
        <f t="shared" si="32"/>
        <v>258</v>
      </c>
      <c r="AH10" s="45">
        <f t="shared" si="33"/>
        <v>267</v>
      </c>
      <c r="AI10" s="45">
        <f t="shared" si="34"/>
        <v>276</v>
      </c>
      <c r="AJ10" s="45">
        <f t="shared" si="35"/>
        <v>285</v>
      </c>
    </row>
    <row r="11" spans="2:36" ht="15">
      <c r="B11" s="45">
        <f t="shared" si="8"/>
        <v>7</v>
      </c>
      <c r="C11" s="45">
        <f t="shared" si="9"/>
        <v>16</v>
      </c>
      <c r="D11" s="45">
        <f t="shared" si="10"/>
        <v>25</v>
      </c>
      <c r="E11" s="45">
        <f t="shared" si="10"/>
        <v>34</v>
      </c>
      <c r="F11" s="45">
        <f t="shared" si="11"/>
        <v>43</v>
      </c>
      <c r="G11" s="45">
        <f t="shared" si="10"/>
        <v>52</v>
      </c>
      <c r="H11" s="45">
        <f t="shared" si="10"/>
        <v>61</v>
      </c>
      <c r="I11" s="45">
        <f t="shared" si="10"/>
        <v>70</v>
      </c>
      <c r="K11" s="45">
        <f t="shared" si="12"/>
        <v>79</v>
      </c>
      <c r="L11" s="45">
        <f t="shared" si="13"/>
        <v>88</v>
      </c>
      <c r="M11" s="45">
        <f t="shared" si="14"/>
        <v>97</v>
      </c>
      <c r="N11" s="45">
        <f t="shared" si="15"/>
        <v>106</v>
      </c>
      <c r="O11" s="45">
        <f t="shared" si="16"/>
        <v>115</v>
      </c>
      <c r="P11" s="45">
        <f t="shared" si="17"/>
        <v>124</v>
      </c>
      <c r="Q11" s="45">
        <f t="shared" si="18"/>
        <v>133</v>
      </c>
      <c r="R11" s="45">
        <f t="shared" si="19"/>
        <v>142</v>
      </c>
      <c r="T11" s="45">
        <f t="shared" si="20"/>
        <v>151</v>
      </c>
      <c r="U11" s="45">
        <f t="shared" si="21"/>
        <v>160</v>
      </c>
      <c r="V11" s="45">
        <f t="shared" si="22"/>
        <v>169</v>
      </c>
      <c r="W11" s="45">
        <f t="shared" si="23"/>
        <v>178</v>
      </c>
      <c r="X11" s="45">
        <f t="shared" si="24"/>
        <v>187</v>
      </c>
      <c r="Y11" s="45">
        <f t="shared" si="25"/>
        <v>196</v>
      </c>
      <c r="Z11" s="45">
        <f t="shared" si="26"/>
        <v>205</v>
      </c>
      <c r="AA11" s="45">
        <f t="shared" si="27"/>
        <v>214</v>
      </c>
      <c r="AC11" s="45">
        <f t="shared" si="28"/>
        <v>223</v>
      </c>
      <c r="AD11" s="45">
        <f t="shared" si="29"/>
        <v>232</v>
      </c>
      <c r="AE11" s="45">
        <f t="shared" si="30"/>
        <v>241</v>
      </c>
      <c r="AF11" s="45">
        <f t="shared" si="31"/>
        <v>250</v>
      </c>
      <c r="AG11" s="45">
        <f t="shared" si="32"/>
        <v>259</v>
      </c>
      <c r="AH11" s="45">
        <f t="shared" si="33"/>
        <v>268</v>
      </c>
      <c r="AI11" s="45">
        <f t="shared" si="34"/>
        <v>277</v>
      </c>
      <c r="AJ11" s="45">
        <f t="shared" si="35"/>
        <v>286</v>
      </c>
    </row>
    <row r="12" spans="2:36" ht="15">
      <c r="B12" s="45">
        <f t="shared" si="8"/>
        <v>8</v>
      </c>
      <c r="C12" s="45">
        <f t="shared" si="9"/>
        <v>17</v>
      </c>
      <c r="D12" s="45">
        <f t="shared" si="10"/>
        <v>26</v>
      </c>
      <c r="E12" s="45">
        <f t="shared" si="10"/>
        <v>35</v>
      </c>
      <c r="F12" s="45">
        <f t="shared" si="11"/>
        <v>44</v>
      </c>
      <c r="G12" s="45">
        <f t="shared" si="10"/>
        <v>53</v>
      </c>
      <c r="H12" s="45">
        <f t="shared" si="10"/>
        <v>62</v>
      </c>
      <c r="I12" s="45">
        <f t="shared" si="10"/>
        <v>71</v>
      </c>
      <c r="K12" s="45">
        <f t="shared" si="12"/>
        <v>80</v>
      </c>
      <c r="L12" s="45">
        <f t="shared" si="13"/>
        <v>89</v>
      </c>
      <c r="M12" s="45">
        <f t="shared" si="14"/>
        <v>98</v>
      </c>
      <c r="N12" s="45">
        <f t="shared" si="15"/>
        <v>107</v>
      </c>
      <c r="O12" s="45">
        <f t="shared" si="16"/>
        <v>116</v>
      </c>
      <c r="P12" s="45">
        <f t="shared" si="17"/>
        <v>125</v>
      </c>
      <c r="Q12" s="45">
        <f t="shared" si="18"/>
        <v>134</v>
      </c>
      <c r="R12" s="45">
        <f t="shared" si="19"/>
        <v>143</v>
      </c>
      <c r="T12" s="45">
        <f t="shared" si="20"/>
        <v>152</v>
      </c>
      <c r="U12" s="45">
        <f t="shared" si="21"/>
        <v>161</v>
      </c>
      <c r="V12" s="45">
        <f t="shared" si="22"/>
        <v>170</v>
      </c>
      <c r="W12" s="45">
        <f t="shared" si="23"/>
        <v>179</v>
      </c>
      <c r="X12" s="45">
        <f t="shared" si="24"/>
        <v>188</v>
      </c>
      <c r="Y12" s="45">
        <f t="shared" si="25"/>
        <v>197</v>
      </c>
      <c r="Z12" s="45">
        <f t="shared" si="26"/>
        <v>206</v>
      </c>
      <c r="AA12" s="45">
        <f t="shared" si="27"/>
        <v>215</v>
      </c>
      <c r="AC12" s="45">
        <f t="shared" si="28"/>
        <v>224</v>
      </c>
      <c r="AD12" s="45">
        <f t="shared" si="29"/>
        <v>233</v>
      </c>
      <c r="AE12" s="45">
        <f t="shared" si="30"/>
        <v>242</v>
      </c>
      <c r="AF12" s="45">
        <f t="shared" si="31"/>
        <v>251</v>
      </c>
      <c r="AG12" s="45">
        <f t="shared" si="32"/>
        <v>260</v>
      </c>
      <c r="AH12" s="45">
        <f t="shared" si="33"/>
        <v>269</v>
      </c>
      <c r="AI12" s="45">
        <f t="shared" si="34"/>
        <v>278</v>
      </c>
      <c r="AJ12" s="45">
        <f t="shared" si="35"/>
        <v>287</v>
      </c>
    </row>
    <row r="14" spans="2:36" ht="15">
      <c r="B14" s="126" t="s">
        <v>679</v>
      </c>
      <c r="C14" s="126"/>
      <c r="D14" s="126"/>
      <c r="E14" s="126"/>
      <c r="F14" s="126"/>
      <c r="G14" s="126"/>
      <c r="H14" s="126"/>
      <c r="I14" s="126"/>
      <c r="K14" s="126" t="s">
        <v>680</v>
      </c>
      <c r="L14" s="126"/>
      <c r="M14" s="126"/>
      <c r="N14" s="126"/>
      <c r="O14" s="126"/>
      <c r="P14" s="126"/>
      <c r="Q14" s="126"/>
      <c r="R14" s="126"/>
      <c r="T14" s="126" t="s">
        <v>681</v>
      </c>
      <c r="U14" s="126"/>
      <c r="V14" s="126"/>
      <c r="W14" s="126"/>
      <c r="X14" s="126"/>
      <c r="Y14" s="126"/>
      <c r="Z14" s="126"/>
      <c r="AA14" s="126"/>
      <c r="AC14" s="126" t="s">
        <v>682</v>
      </c>
      <c r="AD14" s="126"/>
      <c r="AE14" s="126"/>
      <c r="AF14" s="126"/>
      <c r="AG14" s="126"/>
      <c r="AH14" s="126"/>
      <c r="AI14" s="126"/>
      <c r="AJ14" s="126"/>
    </row>
    <row r="15" spans="2:36" ht="15">
      <c r="B15" s="80">
        <v>0</v>
      </c>
      <c r="C15" s="80">
        <f aca="true" t="shared" si="36" ref="C15:I15">B23+1</f>
        <v>9</v>
      </c>
      <c r="D15" s="45">
        <f t="shared" si="36"/>
        <v>18</v>
      </c>
      <c r="E15" s="45">
        <f t="shared" si="36"/>
        <v>27</v>
      </c>
      <c r="F15" s="45">
        <f t="shared" si="36"/>
        <v>36</v>
      </c>
      <c r="G15" s="45">
        <f t="shared" si="36"/>
        <v>45</v>
      </c>
      <c r="H15" s="82">
        <f t="shared" si="36"/>
        <v>54</v>
      </c>
      <c r="I15" s="80">
        <f t="shared" si="36"/>
        <v>63</v>
      </c>
      <c r="K15" s="80">
        <f>I23+1</f>
        <v>72</v>
      </c>
      <c r="L15" s="80">
        <f aca="true" t="shared" si="37" ref="L15:R15">K23+1</f>
        <v>81</v>
      </c>
      <c r="M15" s="45">
        <f t="shared" si="37"/>
        <v>90</v>
      </c>
      <c r="N15" s="45">
        <f t="shared" si="37"/>
        <v>99</v>
      </c>
      <c r="O15" s="45">
        <f t="shared" si="37"/>
        <v>108</v>
      </c>
      <c r="P15" s="45">
        <f t="shared" si="37"/>
        <v>117</v>
      </c>
      <c r="Q15" s="82">
        <f t="shared" si="37"/>
        <v>126</v>
      </c>
      <c r="R15" s="80">
        <f t="shared" si="37"/>
        <v>135</v>
      </c>
      <c r="T15" s="80">
        <f>R23+1</f>
        <v>144</v>
      </c>
      <c r="U15" s="80">
        <f aca="true" t="shared" si="38" ref="U15:AA15">T23+1</f>
        <v>153</v>
      </c>
      <c r="V15" s="45">
        <f t="shared" si="38"/>
        <v>162</v>
      </c>
      <c r="W15" s="45">
        <f t="shared" si="38"/>
        <v>171</v>
      </c>
      <c r="X15" s="45">
        <f t="shared" si="38"/>
        <v>180</v>
      </c>
      <c r="Y15" s="45">
        <f t="shared" si="38"/>
        <v>189</v>
      </c>
      <c r="Z15" s="82">
        <f t="shared" si="38"/>
        <v>198</v>
      </c>
      <c r="AA15" s="80">
        <f t="shared" si="38"/>
        <v>207</v>
      </c>
      <c r="AC15" s="80">
        <f>AA23+1</f>
        <v>216</v>
      </c>
      <c r="AD15" s="80">
        <f aca="true" t="shared" si="39" ref="AD15:AJ15">AC23+1</f>
        <v>225</v>
      </c>
      <c r="AE15" s="45">
        <f t="shared" si="39"/>
        <v>234</v>
      </c>
      <c r="AF15" s="45">
        <f t="shared" si="39"/>
        <v>243</v>
      </c>
      <c r="AG15" s="45">
        <f t="shared" si="39"/>
        <v>252</v>
      </c>
      <c r="AH15" s="45">
        <f t="shared" si="39"/>
        <v>261</v>
      </c>
      <c r="AI15" s="82">
        <f t="shared" si="39"/>
        <v>270</v>
      </c>
      <c r="AJ15" s="80">
        <f t="shared" si="39"/>
        <v>279</v>
      </c>
    </row>
    <row r="16" spans="2:36" ht="15">
      <c r="B16" s="80">
        <f aca="true" t="shared" si="40" ref="B16:I16">B15+1</f>
        <v>1</v>
      </c>
      <c r="C16" s="80">
        <f t="shared" si="40"/>
        <v>10</v>
      </c>
      <c r="D16" s="45">
        <f t="shared" si="40"/>
        <v>19</v>
      </c>
      <c r="E16" s="45">
        <f t="shared" si="40"/>
        <v>28</v>
      </c>
      <c r="F16" s="45">
        <f t="shared" si="40"/>
        <v>37</v>
      </c>
      <c r="G16" s="45">
        <f t="shared" si="40"/>
        <v>46</v>
      </c>
      <c r="H16" s="82">
        <f t="shared" si="40"/>
        <v>55</v>
      </c>
      <c r="I16" s="80">
        <f t="shared" si="40"/>
        <v>64</v>
      </c>
      <c r="K16" s="80">
        <f aca="true" t="shared" si="41" ref="K16:R16">K15+1</f>
        <v>73</v>
      </c>
      <c r="L16" s="80">
        <f t="shared" si="41"/>
        <v>82</v>
      </c>
      <c r="M16" s="45">
        <f t="shared" si="41"/>
        <v>91</v>
      </c>
      <c r="N16" s="45">
        <f t="shared" si="41"/>
        <v>100</v>
      </c>
      <c r="O16" s="45">
        <f t="shared" si="41"/>
        <v>109</v>
      </c>
      <c r="P16" s="45">
        <f t="shared" si="41"/>
        <v>118</v>
      </c>
      <c r="Q16" s="82">
        <f t="shared" si="41"/>
        <v>127</v>
      </c>
      <c r="R16" s="80">
        <f t="shared" si="41"/>
        <v>136</v>
      </c>
      <c r="T16" s="80">
        <f aca="true" t="shared" si="42" ref="T16:AA16">T15+1</f>
        <v>145</v>
      </c>
      <c r="U16" s="80">
        <f t="shared" si="42"/>
        <v>154</v>
      </c>
      <c r="V16" s="45">
        <f t="shared" si="42"/>
        <v>163</v>
      </c>
      <c r="W16" s="45">
        <f t="shared" si="42"/>
        <v>172</v>
      </c>
      <c r="X16" s="45">
        <f t="shared" si="42"/>
        <v>181</v>
      </c>
      <c r="Y16" s="45">
        <f t="shared" si="42"/>
        <v>190</v>
      </c>
      <c r="Z16" s="82">
        <f t="shared" si="42"/>
        <v>199</v>
      </c>
      <c r="AA16" s="80">
        <f t="shared" si="42"/>
        <v>208</v>
      </c>
      <c r="AC16" s="80">
        <f aca="true" t="shared" si="43" ref="AC16:AJ16">AC15+1</f>
        <v>217</v>
      </c>
      <c r="AD16" s="80">
        <f t="shared" si="43"/>
        <v>226</v>
      </c>
      <c r="AE16" s="45">
        <f t="shared" si="43"/>
        <v>235</v>
      </c>
      <c r="AF16" s="45">
        <f t="shared" si="43"/>
        <v>244</v>
      </c>
      <c r="AG16" s="45">
        <f t="shared" si="43"/>
        <v>253</v>
      </c>
      <c r="AH16" s="45">
        <f t="shared" si="43"/>
        <v>262</v>
      </c>
      <c r="AI16" s="82">
        <f t="shared" si="43"/>
        <v>271</v>
      </c>
      <c r="AJ16" s="80">
        <f t="shared" si="43"/>
        <v>280</v>
      </c>
    </row>
    <row r="17" spans="2:36" ht="15">
      <c r="B17" s="80">
        <f aca="true" t="shared" si="44" ref="B17:B23">B16+1</f>
        <v>2</v>
      </c>
      <c r="C17" s="45">
        <f aca="true" t="shared" si="45" ref="C17:C23">C16+1</f>
        <v>11</v>
      </c>
      <c r="D17" s="45">
        <f aca="true" t="shared" si="46" ref="D17:D23">D16+1</f>
        <v>20</v>
      </c>
      <c r="E17" s="45">
        <f aca="true" t="shared" si="47" ref="E17:E23">E16+1</f>
        <v>29</v>
      </c>
      <c r="F17" s="45">
        <f aca="true" t="shared" si="48" ref="F17:F23">F16+1</f>
        <v>38</v>
      </c>
      <c r="G17" s="45">
        <f aca="true" t="shared" si="49" ref="G17:G23">G16+1</f>
        <v>47</v>
      </c>
      <c r="H17" s="80">
        <f aca="true" t="shared" si="50" ref="H17:H23">H16+1</f>
        <v>56</v>
      </c>
      <c r="I17" s="80">
        <f aca="true" t="shared" si="51" ref="I17:I23">I16+1</f>
        <v>65</v>
      </c>
      <c r="K17" s="80">
        <f aca="true" t="shared" si="52" ref="K17:K23">K16+1</f>
        <v>74</v>
      </c>
      <c r="L17" s="45">
        <f aca="true" t="shared" si="53" ref="L17:L23">L16+1</f>
        <v>83</v>
      </c>
      <c r="M17" s="45">
        <f aca="true" t="shared" si="54" ref="M17:M23">M16+1</f>
        <v>92</v>
      </c>
      <c r="N17" s="45">
        <f aca="true" t="shared" si="55" ref="N17:N23">N16+1</f>
        <v>101</v>
      </c>
      <c r="O17" s="45">
        <f aca="true" t="shared" si="56" ref="O17:O23">O16+1</f>
        <v>110</v>
      </c>
      <c r="P17" s="45">
        <f aca="true" t="shared" si="57" ref="P17:P23">P16+1</f>
        <v>119</v>
      </c>
      <c r="Q17" s="80">
        <f aca="true" t="shared" si="58" ref="Q17:Q23">Q16+1</f>
        <v>128</v>
      </c>
      <c r="R17" s="80">
        <f aca="true" t="shared" si="59" ref="R17:R23">R16+1</f>
        <v>137</v>
      </c>
      <c r="T17" s="80">
        <f aca="true" t="shared" si="60" ref="T17:T23">T16+1</f>
        <v>146</v>
      </c>
      <c r="U17" s="45">
        <f aca="true" t="shared" si="61" ref="U17:U23">U16+1</f>
        <v>155</v>
      </c>
      <c r="V17" s="45">
        <f aca="true" t="shared" si="62" ref="V17:V23">V16+1</f>
        <v>164</v>
      </c>
      <c r="W17" s="45">
        <f aca="true" t="shared" si="63" ref="W17:W23">W16+1</f>
        <v>173</v>
      </c>
      <c r="X17" s="45">
        <f aca="true" t="shared" si="64" ref="X17:X23">X16+1</f>
        <v>182</v>
      </c>
      <c r="Y17" s="45">
        <f aca="true" t="shared" si="65" ref="Y17:Y23">Y16+1</f>
        <v>191</v>
      </c>
      <c r="Z17" s="80">
        <f aca="true" t="shared" si="66" ref="Z17:Z23">Z16+1</f>
        <v>200</v>
      </c>
      <c r="AA17" s="80">
        <f aca="true" t="shared" si="67" ref="AA17:AA23">AA16+1</f>
        <v>209</v>
      </c>
      <c r="AC17" s="80">
        <f aca="true" t="shared" si="68" ref="AC17:AC23">AC16+1</f>
        <v>218</v>
      </c>
      <c r="AD17" s="80">
        <f aca="true" t="shared" si="69" ref="AD17:AD23">AD16+1</f>
        <v>227</v>
      </c>
      <c r="AE17" s="45">
        <f aca="true" t="shared" si="70" ref="AE17:AE23">AE16+1</f>
        <v>236</v>
      </c>
      <c r="AF17" s="45">
        <f aca="true" t="shared" si="71" ref="AF17:AF23">AF16+1</f>
        <v>245</v>
      </c>
      <c r="AG17" s="45">
        <f aca="true" t="shared" si="72" ref="AG17:AG23">AG16+1</f>
        <v>254</v>
      </c>
      <c r="AH17" s="45">
        <f aca="true" t="shared" si="73" ref="AH17:AH23">AH16+1</f>
        <v>263</v>
      </c>
      <c r="AI17" s="80">
        <f aca="true" t="shared" si="74" ref="AI17:AI23">AI16+1</f>
        <v>272</v>
      </c>
      <c r="AJ17" s="80">
        <f aca="true" t="shared" si="75" ref="AJ17:AJ23">AJ16+1</f>
        <v>281</v>
      </c>
    </row>
    <row r="18" spans="2:36" ht="15">
      <c r="B18" s="80">
        <f t="shared" si="44"/>
        <v>3</v>
      </c>
      <c r="C18" s="45">
        <f t="shared" si="45"/>
        <v>12</v>
      </c>
      <c r="D18" s="45">
        <f t="shared" si="46"/>
        <v>21</v>
      </c>
      <c r="E18" s="45">
        <f t="shared" si="47"/>
        <v>30</v>
      </c>
      <c r="F18" s="45">
        <f t="shared" si="48"/>
        <v>39</v>
      </c>
      <c r="G18" s="45">
        <f t="shared" si="49"/>
        <v>48</v>
      </c>
      <c r="H18" s="80">
        <f t="shared" si="50"/>
        <v>57</v>
      </c>
      <c r="I18" s="80">
        <f t="shared" si="51"/>
        <v>66</v>
      </c>
      <c r="K18" s="80">
        <f t="shared" si="52"/>
        <v>75</v>
      </c>
      <c r="L18" s="45">
        <f t="shared" si="53"/>
        <v>84</v>
      </c>
      <c r="M18" s="45">
        <f t="shared" si="54"/>
        <v>93</v>
      </c>
      <c r="N18" s="45">
        <f t="shared" si="55"/>
        <v>102</v>
      </c>
      <c r="O18" s="45">
        <f t="shared" si="56"/>
        <v>111</v>
      </c>
      <c r="P18" s="45">
        <f t="shared" si="57"/>
        <v>120</v>
      </c>
      <c r="Q18" s="80">
        <f t="shared" si="58"/>
        <v>129</v>
      </c>
      <c r="R18" s="80">
        <f t="shared" si="59"/>
        <v>138</v>
      </c>
      <c r="T18" s="80">
        <f t="shared" si="60"/>
        <v>147</v>
      </c>
      <c r="U18" s="45">
        <f t="shared" si="61"/>
        <v>156</v>
      </c>
      <c r="V18" s="45">
        <f t="shared" si="62"/>
        <v>165</v>
      </c>
      <c r="W18" s="45">
        <f t="shared" si="63"/>
        <v>174</v>
      </c>
      <c r="X18" s="45">
        <f t="shared" si="64"/>
        <v>183</v>
      </c>
      <c r="Y18" s="45">
        <f t="shared" si="65"/>
        <v>192</v>
      </c>
      <c r="Z18" s="80">
        <f t="shared" si="66"/>
        <v>201</v>
      </c>
      <c r="AA18" s="80">
        <f t="shared" si="67"/>
        <v>210</v>
      </c>
      <c r="AC18" s="80">
        <f t="shared" si="68"/>
        <v>219</v>
      </c>
      <c r="AD18" s="45">
        <f t="shared" si="69"/>
        <v>228</v>
      </c>
      <c r="AE18" s="45">
        <f t="shared" si="70"/>
        <v>237</v>
      </c>
      <c r="AF18" s="45">
        <f t="shared" si="71"/>
        <v>246</v>
      </c>
      <c r="AG18" s="45">
        <f t="shared" si="72"/>
        <v>255</v>
      </c>
      <c r="AH18" s="45">
        <f t="shared" si="73"/>
        <v>264</v>
      </c>
      <c r="AI18" s="80">
        <f t="shared" si="74"/>
        <v>273</v>
      </c>
      <c r="AJ18" s="80">
        <f t="shared" si="75"/>
        <v>282</v>
      </c>
    </row>
    <row r="19" spans="2:36" ht="15">
      <c r="B19" s="80">
        <f t="shared" si="44"/>
        <v>4</v>
      </c>
      <c r="C19" s="45">
        <f t="shared" si="45"/>
        <v>13</v>
      </c>
      <c r="D19" s="45">
        <f t="shared" si="46"/>
        <v>22</v>
      </c>
      <c r="E19" s="45">
        <f t="shared" si="47"/>
        <v>31</v>
      </c>
      <c r="F19" s="45">
        <f t="shared" si="48"/>
        <v>40</v>
      </c>
      <c r="G19" s="82">
        <f t="shared" si="49"/>
        <v>49</v>
      </c>
      <c r="H19" s="80">
        <f t="shared" si="50"/>
        <v>58</v>
      </c>
      <c r="I19" s="80">
        <f t="shared" si="51"/>
        <v>67</v>
      </c>
      <c r="K19" s="80">
        <f t="shared" si="52"/>
        <v>76</v>
      </c>
      <c r="L19" s="45">
        <f t="shared" si="53"/>
        <v>85</v>
      </c>
      <c r="M19" s="45">
        <f t="shared" si="54"/>
        <v>94</v>
      </c>
      <c r="N19" s="45">
        <f t="shared" si="55"/>
        <v>103</v>
      </c>
      <c r="O19" s="45">
        <f t="shared" si="56"/>
        <v>112</v>
      </c>
      <c r="P19" s="82">
        <f t="shared" si="57"/>
        <v>121</v>
      </c>
      <c r="Q19" s="80">
        <f t="shared" si="58"/>
        <v>130</v>
      </c>
      <c r="R19" s="80">
        <f t="shared" si="59"/>
        <v>139</v>
      </c>
      <c r="T19" s="80">
        <f t="shared" si="60"/>
        <v>148</v>
      </c>
      <c r="U19" s="45">
        <f t="shared" si="61"/>
        <v>157</v>
      </c>
      <c r="V19" s="45">
        <f t="shared" si="62"/>
        <v>166</v>
      </c>
      <c r="W19" s="45">
        <f t="shared" si="63"/>
        <v>175</v>
      </c>
      <c r="X19" s="45">
        <f t="shared" si="64"/>
        <v>184</v>
      </c>
      <c r="Y19" s="82">
        <f t="shared" si="65"/>
        <v>193</v>
      </c>
      <c r="Z19" s="80">
        <f t="shared" si="66"/>
        <v>202</v>
      </c>
      <c r="AA19" s="80">
        <f t="shared" si="67"/>
        <v>211</v>
      </c>
      <c r="AC19" s="80">
        <f t="shared" si="68"/>
        <v>220</v>
      </c>
      <c r="AD19" s="45">
        <f t="shared" si="69"/>
        <v>229</v>
      </c>
      <c r="AE19" s="45">
        <f t="shared" si="70"/>
        <v>238</v>
      </c>
      <c r="AF19" s="45">
        <f t="shared" si="71"/>
        <v>247</v>
      </c>
      <c r="AG19" s="45">
        <f t="shared" si="72"/>
        <v>256</v>
      </c>
      <c r="AH19" s="82">
        <f t="shared" si="73"/>
        <v>265</v>
      </c>
      <c r="AI19" s="80">
        <f t="shared" si="74"/>
        <v>274</v>
      </c>
      <c r="AJ19" s="80">
        <f t="shared" si="75"/>
        <v>283</v>
      </c>
    </row>
    <row r="20" spans="2:36" ht="15">
      <c r="B20" s="80">
        <f t="shared" si="44"/>
        <v>5</v>
      </c>
      <c r="C20" s="45">
        <f t="shared" si="45"/>
        <v>14</v>
      </c>
      <c r="D20" s="45">
        <f t="shared" si="46"/>
        <v>23</v>
      </c>
      <c r="E20" s="45">
        <f t="shared" si="47"/>
        <v>32</v>
      </c>
      <c r="F20" s="45">
        <f t="shared" si="48"/>
        <v>41</v>
      </c>
      <c r="G20" s="82">
        <f t="shared" si="49"/>
        <v>50</v>
      </c>
      <c r="H20" s="80">
        <f t="shared" si="50"/>
        <v>59</v>
      </c>
      <c r="I20" s="80">
        <f t="shared" si="51"/>
        <v>68</v>
      </c>
      <c r="K20" s="80">
        <f t="shared" si="52"/>
        <v>77</v>
      </c>
      <c r="L20" s="45">
        <f t="shared" si="53"/>
        <v>86</v>
      </c>
      <c r="M20" s="45">
        <f t="shared" si="54"/>
        <v>95</v>
      </c>
      <c r="N20" s="45">
        <f t="shared" si="55"/>
        <v>104</v>
      </c>
      <c r="O20" s="45">
        <f t="shared" si="56"/>
        <v>113</v>
      </c>
      <c r="P20" s="82">
        <f t="shared" si="57"/>
        <v>122</v>
      </c>
      <c r="Q20" s="80">
        <f t="shared" si="58"/>
        <v>131</v>
      </c>
      <c r="R20" s="80">
        <f t="shared" si="59"/>
        <v>140</v>
      </c>
      <c r="T20" s="80">
        <f t="shared" si="60"/>
        <v>149</v>
      </c>
      <c r="U20" s="45">
        <f t="shared" si="61"/>
        <v>158</v>
      </c>
      <c r="V20" s="45">
        <f t="shared" si="62"/>
        <v>167</v>
      </c>
      <c r="W20" s="45">
        <f t="shared" si="63"/>
        <v>176</v>
      </c>
      <c r="X20" s="45">
        <f t="shared" si="64"/>
        <v>185</v>
      </c>
      <c r="Y20" s="82">
        <f t="shared" si="65"/>
        <v>194</v>
      </c>
      <c r="Z20" s="80">
        <f t="shared" si="66"/>
        <v>203</v>
      </c>
      <c r="AA20" s="80">
        <f t="shared" si="67"/>
        <v>212</v>
      </c>
      <c r="AC20" s="80">
        <f t="shared" si="68"/>
        <v>221</v>
      </c>
      <c r="AD20" s="45">
        <f t="shared" si="69"/>
        <v>230</v>
      </c>
      <c r="AE20" s="45">
        <f t="shared" si="70"/>
        <v>239</v>
      </c>
      <c r="AF20" s="45">
        <f t="shared" si="71"/>
        <v>248</v>
      </c>
      <c r="AG20" s="45">
        <f t="shared" si="72"/>
        <v>257</v>
      </c>
      <c r="AH20" s="82">
        <f t="shared" si="73"/>
        <v>266</v>
      </c>
      <c r="AI20" s="80">
        <f t="shared" si="74"/>
        <v>275</v>
      </c>
      <c r="AJ20" s="80">
        <f t="shared" si="75"/>
        <v>284</v>
      </c>
    </row>
    <row r="21" spans="2:36" ht="15">
      <c r="B21" s="80">
        <f t="shared" si="44"/>
        <v>6</v>
      </c>
      <c r="C21" s="45">
        <f t="shared" si="45"/>
        <v>15</v>
      </c>
      <c r="D21" s="45">
        <f t="shared" si="46"/>
        <v>24</v>
      </c>
      <c r="E21" s="45">
        <f t="shared" si="47"/>
        <v>33</v>
      </c>
      <c r="F21" s="45">
        <f t="shared" si="48"/>
        <v>42</v>
      </c>
      <c r="G21" s="82">
        <f t="shared" si="49"/>
        <v>51</v>
      </c>
      <c r="H21" s="80">
        <f t="shared" si="50"/>
        <v>60</v>
      </c>
      <c r="I21" s="80">
        <f t="shared" si="51"/>
        <v>69</v>
      </c>
      <c r="K21" s="80">
        <f t="shared" si="52"/>
        <v>78</v>
      </c>
      <c r="L21" s="45">
        <f t="shared" si="53"/>
        <v>87</v>
      </c>
      <c r="M21" s="45">
        <f t="shared" si="54"/>
        <v>96</v>
      </c>
      <c r="N21" s="45">
        <f t="shared" si="55"/>
        <v>105</v>
      </c>
      <c r="O21" s="45">
        <f t="shared" si="56"/>
        <v>114</v>
      </c>
      <c r="P21" s="82">
        <f t="shared" si="57"/>
        <v>123</v>
      </c>
      <c r="Q21" s="80">
        <f t="shared" si="58"/>
        <v>132</v>
      </c>
      <c r="R21" s="80">
        <f t="shared" si="59"/>
        <v>141</v>
      </c>
      <c r="T21" s="80">
        <f t="shared" si="60"/>
        <v>150</v>
      </c>
      <c r="U21" s="45">
        <f t="shared" si="61"/>
        <v>159</v>
      </c>
      <c r="V21" s="45">
        <f t="shared" si="62"/>
        <v>168</v>
      </c>
      <c r="W21" s="45">
        <f t="shared" si="63"/>
        <v>177</v>
      </c>
      <c r="X21" s="45">
        <f t="shared" si="64"/>
        <v>186</v>
      </c>
      <c r="Y21" s="82">
        <f t="shared" si="65"/>
        <v>195</v>
      </c>
      <c r="Z21" s="80">
        <f t="shared" si="66"/>
        <v>204</v>
      </c>
      <c r="AA21" s="80">
        <f t="shared" si="67"/>
        <v>213</v>
      </c>
      <c r="AC21" s="80">
        <f t="shared" si="68"/>
        <v>222</v>
      </c>
      <c r="AD21" s="45">
        <f t="shared" si="69"/>
        <v>231</v>
      </c>
      <c r="AE21" s="45">
        <f t="shared" si="70"/>
        <v>240</v>
      </c>
      <c r="AF21" s="45">
        <f t="shared" si="71"/>
        <v>249</v>
      </c>
      <c r="AG21" s="45">
        <f t="shared" si="72"/>
        <v>258</v>
      </c>
      <c r="AH21" s="82">
        <f t="shared" si="73"/>
        <v>267</v>
      </c>
      <c r="AI21" s="80">
        <f t="shared" si="74"/>
        <v>276</v>
      </c>
      <c r="AJ21" s="80">
        <f t="shared" si="75"/>
        <v>285</v>
      </c>
    </row>
    <row r="22" spans="2:36" ht="15">
      <c r="B22" s="80">
        <f t="shared" si="44"/>
        <v>7</v>
      </c>
      <c r="C22" s="45">
        <f t="shared" si="45"/>
        <v>16</v>
      </c>
      <c r="D22" s="45">
        <f t="shared" si="46"/>
        <v>25</v>
      </c>
      <c r="E22" s="45">
        <f t="shared" si="47"/>
        <v>34</v>
      </c>
      <c r="F22" s="45">
        <f t="shared" si="48"/>
        <v>43</v>
      </c>
      <c r="G22" s="82">
        <f t="shared" si="49"/>
        <v>52</v>
      </c>
      <c r="H22" s="80">
        <f t="shared" si="50"/>
        <v>61</v>
      </c>
      <c r="I22" s="80">
        <f t="shared" si="51"/>
        <v>70</v>
      </c>
      <c r="K22" s="80">
        <f t="shared" si="52"/>
        <v>79</v>
      </c>
      <c r="L22" s="45">
        <f t="shared" si="53"/>
        <v>88</v>
      </c>
      <c r="M22" s="45">
        <f t="shared" si="54"/>
        <v>97</v>
      </c>
      <c r="N22" s="45">
        <f t="shared" si="55"/>
        <v>106</v>
      </c>
      <c r="O22" s="45">
        <f t="shared" si="56"/>
        <v>115</v>
      </c>
      <c r="P22" s="82">
        <f t="shared" si="57"/>
        <v>124</v>
      </c>
      <c r="Q22" s="80">
        <f t="shared" si="58"/>
        <v>133</v>
      </c>
      <c r="R22" s="80">
        <f t="shared" si="59"/>
        <v>142</v>
      </c>
      <c r="T22" s="80">
        <f t="shared" si="60"/>
        <v>151</v>
      </c>
      <c r="U22" s="45">
        <f t="shared" si="61"/>
        <v>160</v>
      </c>
      <c r="V22" s="45">
        <f t="shared" si="62"/>
        <v>169</v>
      </c>
      <c r="W22" s="45">
        <f t="shared" si="63"/>
        <v>178</v>
      </c>
      <c r="X22" s="45">
        <f t="shared" si="64"/>
        <v>187</v>
      </c>
      <c r="Y22" s="82">
        <f t="shared" si="65"/>
        <v>196</v>
      </c>
      <c r="Z22" s="80">
        <f t="shared" si="66"/>
        <v>205</v>
      </c>
      <c r="AA22" s="80">
        <f t="shared" si="67"/>
        <v>214</v>
      </c>
      <c r="AC22" s="80">
        <f t="shared" si="68"/>
        <v>223</v>
      </c>
      <c r="AD22" s="45">
        <f t="shared" si="69"/>
        <v>232</v>
      </c>
      <c r="AE22" s="45">
        <f t="shared" si="70"/>
        <v>241</v>
      </c>
      <c r="AF22" s="45">
        <f t="shared" si="71"/>
        <v>250</v>
      </c>
      <c r="AG22" s="45">
        <f t="shared" si="72"/>
        <v>259</v>
      </c>
      <c r="AH22" s="82">
        <f t="shared" si="73"/>
        <v>268</v>
      </c>
      <c r="AI22" s="80">
        <f t="shared" si="74"/>
        <v>277</v>
      </c>
      <c r="AJ22" s="80">
        <f t="shared" si="75"/>
        <v>286</v>
      </c>
    </row>
    <row r="23" spans="2:36" ht="15">
      <c r="B23" s="80">
        <f t="shared" si="44"/>
        <v>8</v>
      </c>
      <c r="C23" s="45">
        <f t="shared" si="45"/>
        <v>17</v>
      </c>
      <c r="D23" s="45">
        <f t="shared" si="46"/>
        <v>26</v>
      </c>
      <c r="E23" s="45">
        <f t="shared" si="47"/>
        <v>35</v>
      </c>
      <c r="F23" s="45">
        <f t="shared" si="48"/>
        <v>44</v>
      </c>
      <c r="G23" s="82">
        <f t="shared" si="49"/>
        <v>53</v>
      </c>
      <c r="H23" s="80">
        <f t="shared" si="50"/>
        <v>62</v>
      </c>
      <c r="I23" s="80">
        <f t="shared" si="51"/>
        <v>71</v>
      </c>
      <c r="K23" s="80">
        <f t="shared" si="52"/>
        <v>80</v>
      </c>
      <c r="L23" s="45">
        <f t="shared" si="53"/>
        <v>89</v>
      </c>
      <c r="M23" s="45">
        <f t="shared" si="54"/>
        <v>98</v>
      </c>
      <c r="N23" s="45">
        <f t="shared" si="55"/>
        <v>107</v>
      </c>
      <c r="O23" s="45">
        <f t="shared" si="56"/>
        <v>116</v>
      </c>
      <c r="P23" s="82">
        <f t="shared" si="57"/>
        <v>125</v>
      </c>
      <c r="Q23" s="80">
        <f t="shared" si="58"/>
        <v>134</v>
      </c>
      <c r="R23" s="80">
        <f t="shared" si="59"/>
        <v>143</v>
      </c>
      <c r="T23" s="80">
        <f t="shared" si="60"/>
        <v>152</v>
      </c>
      <c r="U23" s="45">
        <f t="shared" si="61"/>
        <v>161</v>
      </c>
      <c r="V23" s="45">
        <f t="shared" si="62"/>
        <v>170</v>
      </c>
      <c r="W23" s="45">
        <f t="shared" si="63"/>
        <v>179</v>
      </c>
      <c r="X23" s="45">
        <f t="shared" si="64"/>
        <v>188</v>
      </c>
      <c r="Y23" s="82">
        <f t="shared" si="65"/>
        <v>197</v>
      </c>
      <c r="Z23" s="80">
        <f t="shared" si="66"/>
        <v>206</v>
      </c>
      <c r="AA23" s="80">
        <f t="shared" si="67"/>
        <v>215</v>
      </c>
      <c r="AC23" s="80">
        <f t="shared" si="68"/>
        <v>224</v>
      </c>
      <c r="AD23" s="45">
        <f t="shared" si="69"/>
        <v>233</v>
      </c>
      <c r="AE23" s="45">
        <f t="shared" si="70"/>
        <v>242</v>
      </c>
      <c r="AF23" s="45">
        <f t="shared" si="71"/>
        <v>251</v>
      </c>
      <c r="AG23" s="45">
        <f t="shared" si="72"/>
        <v>260</v>
      </c>
      <c r="AH23" s="82">
        <f t="shared" si="73"/>
        <v>269</v>
      </c>
      <c r="AI23" s="80">
        <f t="shared" si="74"/>
        <v>278</v>
      </c>
      <c r="AJ23" s="80">
        <f t="shared" si="75"/>
        <v>287</v>
      </c>
    </row>
    <row r="24" s="81" customFormat="1" ht="15"/>
    <row r="25" s="81" customFormat="1" ht="15"/>
    <row r="26" s="81" customFormat="1" ht="15"/>
    <row r="27" spans="2:9" s="81" customFormat="1" ht="15">
      <c r="B27" s="126" t="s">
        <v>721</v>
      </c>
      <c r="C27" s="126"/>
      <c r="D27" s="126"/>
      <c r="E27" s="126"/>
      <c r="F27" s="126"/>
      <c r="G27" s="126"/>
      <c r="H27" s="126"/>
      <c r="I27" s="126"/>
    </row>
    <row r="28" spans="2:12" s="100" customFormat="1" ht="15">
      <c r="B28" s="99" t="s">
        <v>722</v>
      </c>
      <c r="C28" s="99" t="s">
        <v>730</v>
      </c>
      <c r="D28" s="99" t="s">
        <v>733</v>
      </c>
      <c r="E28" s="99" t="s">
        <v>734</v>
      </c>
      <c r="F28" s="99" t="s">
        <v>735</v>
      </c>
      <c r="G28" s="99" t="s">
        <v>736</v>
      </c>
      <c r="H28" s="99" t="s">
        <v>737</v>
      </c>
      <c r="I28" s="99" t="s">
        <v>738</v>
      </c>
      <c r="J28" s="99" t="s">
        <v>739</v>
      </c>
      <c r="K28" s="99" t="s">
        <v>740</v>
      </c>
      <c r="L28" s="100" t="s">
        <v>800</v>
      </c>
    </row>
    <row r="29" spans="2:12" s="100" customFormat="1" ht="15">
      <c r="B29" s="99" t="s">
        <v>723</v>
      </c>
      <c r="C29" s="99" t="s">
        <v>731</v>
      </c>
      <c r="D29" s="99" t="s">
        <v>741</v>
      </c>
      <c r="E29" s="99" t="s">
        <v>742</v>
      </c>
      <c r="F29" s="99" t="s">
        <v>743</v>
      </c>
      <c r="G29" s="99" t="s">
        <v>744</v>
      </c>
      <c r="H29" s="99" t="s">
        <v>745</v>
      </c>
      <c r="I29" s="99" t="s">
        <v>746</v>
      </c>
      <c r="J29" s="99" t="s">
        <v>674</v>
      </c>
      <c r="K29" s="99" t="s">
        <v>747</v>
      </c>
      <c r="L29" s="100" t="s">
        <v>801</v>
      </c>
    </row>
    <row r="30" spans="2:12" s="100" customFormat="1" ht="15">
      <c r="B30" s="99" t="s">
        <v>724</v>
      </c>
      <c r="C30" s="99" t="s">
        <v>732</v>
      </c>
      <c r="D30" s="99" t="s">
        <v>748</v>
      </c>
      <c r="E30" s="99" t="s">
        <v>749</v>
      </c>
      <c r="F30" s="99" t="s">
        <v>750</v>
      </c>
      <c r="G30" s="99" t="s">
        <v>751</v>
      </c>
      <c r="H30" s="99" t="s">
        <v>752</v>
      </c>
      <c r="I30" s="99" t="s">
        <v>753</v>
      </c>
      <c r="J30" s="99" t="s">
        <v>673</v>
      </c>
      <c r="K30" s="99" t="s">
        <v>754</v>
      </c>
      <c r="L30" s="100" t="s">
        <v>802</v>
      </c>
    </row>
    <row r="31" spans="2:12" s="100" customFormat="1" ht="15">
      <c r="B31" s="99" t="s">
        <v>725</v>
      </c>
      <c r="C31" s="99" t="s">
        <v>755</v>
      </c>
      <c r="D31" s="99" t="s">
        <v>756</v>
      </c>
      <c r="E31" s="99" t="s">
        <v>757</v>
      </c>
      <c r="F31" s="99" t="s">
        <v>758</v>
      </c>
      <c r="G31" s="99" t="s">
        <v>759</v>
      </c>
      <c r="H31" s="99" t="s">
        <v>760</v>
      </c>
      <c r="I31" s="99" t="s">
        <v>761</v>
      </c>
      <c r="J31" s="99" t="s">
        <v>762</v>
      </c>
      <c r="K31" s="99" t="s">
        <v>763</v>
      </c>
      <c r="L31" s="100" t="s">
        <v>803</v>
      </c>
    </row>
    <row r="32" spans="2:12" s="100" customFormat="1" ht="15">
      <c r="B32" s="99" t="s">
        <v>726</v>
      </c>
      <c r="C32" s="99" t="s">
        <v>764</v>
      </c>
      <c r="D32" s="99" t="s">
        <v>765</v>
      </c>
      <c r="E32" s="99" t="s">
        <v>766</v>
      </c>
      <c r="F32" s="99" t="s">
        <v>767</v>
      </c>
      <c r="G32" s="99" t="s">
        <v>768</v>
      </c>
      <c r="H32" s="99" t="s">
        <v>769</v>
      </c>
      <c r="I32" s="99" t="s">
        <v>770</v>
      </c>
      <c r="J32" s="99" t="s">
        <v>771</v>
      </c>
      <c r="K32" s="99" t="s">
        <v>772</v>
      </c>
      <c r="L32" s="100" t="s">
        <v>804</v>
      </c>
    </row>
    <row r="33" spans="2:12" s="100" customFormat="1" ht="15">
      <c r="B33" s="99" t="s">
        <v>727</v>
      </c>
      <c r="C33" s="99" t="s">
        <v>773</v>
      </c>
      <c r="D33" s="99" t="s">
        <v>774</v>
      </c>
      <c r="E33" s="99" t="s">
        <v>775</v>
      </c>
      <c r="F33" s="99" t="s">
        <v>776</v>
      </c>
      <c r="G33" s="99" t="s">
        <v>777</v>
      </c>
      <c r="H33" s="99" t="s">
        <v>778</v>
      </c>
      <c r="I33" s="99" t="s">
        <v>779</v>
      </c>
      <c r="J33" s="99" t="s">
        <v>780</v>
      </c>
      <c r="K33" s="99" t="s">
        <v>781</v>
      </c>
      <c r="L33" s="100" t="s">
        <v>805</v>
      </c>
    </row>
    <row r="34" spans="2:12" s="100" customFormat="1" ht="15">
      <c r="B34" s="99" t="s">
        <v>728</v>
      </c>
      <c r="C34" s="99" t="s">
        <v>782</v>
      </c>
      <c r="D34" s="99" t="s">
        <v>783</v>
      </c>
      <c r="E34" s="99" t="s">
        <v>784</v>
      </c>
      <c r="F34" s="99" t="s">
        <v>785</v>
      </c>
      <c r="G34" s="99" t="s">
        <v>786</v>
      </c>
      <c r="H34" s="99" t="s">
        <v>787</v>
      </c>
      <c r="I34" s="99" t="s">
        <v>788</v>
      </c>
      <c r="J34" s="99" t="s">
        <v>789</v>
      </c>
      <c r="K34" s="99" t="s">
        <v>790</v>
      </c>
      <c r="L34" s="100" t="s">
        <v>806</v>
      </c>
    </row>
    <row r="35" spans="2:12" s="100" customFormat="1" ht="15">
      <c r="B35" s="99" t="s">
        <v>729</v>
      </c>
      <c r="C35" s="99" t="s">
        <v>791</v>
      </c>
      <c r="D35" s="99" t="s">
        <v>792</v>
      </c>
      <c r="E35" s="99" t="s">
        <v>793</v>
      </c>
      <c r="F35" s="99" t="s">
        <v>794</v>
      </c>
      <c r="G35" s="99" t="s">
        <v>795</v>
      </c>
      <c r="H35" s="99" t="s">
        <v>796</v>
      </c>
      <c r="I35" s="99" t="s">
        <v>797</v>
      </c>
      <c r="J35" s="99" t="s">
        <v>798</v>
      </c>
      <c r="K35" s="99" t="s">
        <v>799</v>
      </c>
      <c r="L35" s="100" t="s">
        <v>807</v>
      </c>
    </row>
    <row r="36" spans="2:9" s="81" customFormat="1" ht="15">
      <c r="B36" s="45"/>
      <c r="C36" s="45"/>
      <c r="D36" s="45"/>
      <c r="E36" s="45"/>
      <c r="F36" s="45"/>
      <c r="G36" s="45"/>
      <c r="H36" s="45"/>
      <c r="I36" s="45"/>
    </row>
    <row r="37" s="81" customFormat="1" ht="15"/>
    <row r="38" s="81" customFormat="1" ht="15"/>
    <row r="39" s="81" customFormat="1" ht="15"/>
    <row r="40" s="81" customFormat="1" ht="15"/>
    <row r="41" s="81" customFormat="1" ht="15"/>
    <row r="42" ht="15.75" thickBot="1"/>
    <row r="43" spans="2:36" ht="16.5" thickBot="1">
      <c r="B43" s="120" t="s">
        <v>675</v>
      </c>
      <c r="C43" s="121"/>
      <c r="D43" s="121"/>
      <c r="E43" s="121"/>
      <c r="F43" s="121"/>
      <c r="G43" s="121"/>
      <c r="H43" s="121"/>
      <c r="I43" s="122"/>
      <c r="K43" s="120" t="s">
        <v>676</v>
      </c>
      <c r="L43" s="121"/>
      <c r="M43" s="121"/>
      <c r="N43" s="121"/>
      <c r="O43" s="121"/>
      <c r="P43" s="121"/>
      <c r="Q43" s="121"/>
      <c r="R43" s="122"/>
      <c r="T43" s="120" t="s">
        <v>677</v>
      </c>
      <c r="U43" s="121"/>
      <c r="V43" s="121"/>
      <c r="W43" s="121"/>
      <c r="X43" s="121"/>
      <c r="Y43" s="121"/>
      <c r="Z43" s="121"/>
      <c r="AA43" s="122"/>
      <c r="AC43" s="120" t="s">
        <v>678</v>
      </c>
      <c r="AD43" s="121"/>
      <c r="AE43" s="121"/>
      <c r="AF43" s="121"/>
      <c r="AG43" s="121"/>
      <c r="AH43" s="121"/>
      <c r="AI43" s="121"/>
      <c r="AJ43" s="122"/>
    </row>
    <row r="44" spans="2:36" ht="15">
      <c r="B44" s="68" t="str">
        <f>INDEX(MIP!$K:$K,(MATCH("I"&amp;Zuordnung!B4,MIP!$K:$K,0)*1))</f>
        <v>I0</v>
      </c>
      <c r="C44" s="69" t="str">
        <f>INDEX(MIP!$K:$K,(MATCH("I"&amp;Zuordnung!C4,MIP!$K:$K,0)*1))</f>
        <v>I9</v>
      </c>
      <c r="D44" s="69" t="str">
        <f>INDEX(MIP!$K:$K,(MATCH("I"&amp;Zuordnung!D4,MIP!$K:$K,0)*1))</f>
        <v>I18</v>
      </c>
      <c r="E44" s="70" t="str">
        <f>INDEX(MIP!$K:$K,(MATCH("I"&amp;Zuordnung!E4,MIP!$K:$K,0)*1))</f>
        <v>I27</v>
      </c>
      <c r="F44" s="68" t="str">
        <f>INDEX(MIP!$K:$K,(MATCH("I"&amp;Zuordnung!F4,MIP!$K:$K,0)*1))</f>
        <v>I36</v>
      </c>
      <c r="G44" s="69" t="str">
        <f>INDEX(MIP!$K:$K,(MATCH("I"&amp;Zuordnung!G4,MIP!$K:$K,0)*1))</f>
        <v>I45</v>
      </c>
      <c r="H44" s="69" t="str">
        <f>INDEX(MIP!$K:$K,(MATCH("I"&amp;Zuordnung!H4,MIP!$K:$K,0)*1))</f>
        <v>I54</v>
      </c>
      <c r="I44" s="71" t="str">
        <f>INDEX(MIP!$K:$K,(MATCH("I"&amp;Zuordnung!I4,MIP!$K:$K,0)*1))</f>
        <v>I63</v>
      </c>
      <c r="J44" s="52"/>
      <c r="K44" s="68" t="e">
        <f>INDEX(MIP!$K:$K,(MATCH("I"&amp;Zuordnung!K4,MIP!$K:$K,0)*1))</f>
        <v>#N/A</v>
      </c>
      <c r="L44" s="69" t="e">
        <f>INDEX(MIP!$K:$K,(MATCH("I"&amp;Zuordnung!L4,MIP!$K:$K,0)*1))</f>
        <v>#N/A</v>
      </c>
      <c r="M44" s="106" t="e">
        <f>INDEX(MIP!$K:$K,(MATCH("I"&amp;Zuordnung!M4,MIP!$K:$K,0)*1))</f>
        <v>#N/A</v>
      </c>
      <c r="N44" s="70" t="e">
        <f>INDEX(MIP!$K:$K,(MATCH("I"&amp;Zuordnung!N4,MIP!$K:$K,0)*1))</f>
        <v>#N/A</v>
      </c>
      <c r="O44" s="68" t="e">
        <f>INDEX(MIP!$K:$K,(MATCH("I"&amp;Zuordnung!O4,MIP!$K:$K,0)*1))</f>
        <v>#N/A</v>
      </c>
      <c r="P44" s="69" t="e">
        <f>INDEX(MIP!$K:$K,(MATCH("I"&amp;Zuordnung!P4,MIP!$K:$K,0)*1))</f>
        <v>#N/A</v>
      </c>
      <c r="Q44" s="69" t="e">
        <f>INDEX(MIP!$K:$K,(MATCH("I"&amp;Zuordnung!Q4,MIP!$K:$K,0)*1))</f>
        <v>#N/A</v>
      </c>
      <c r="R44" s="104"/>
      <c r="S44" s="52"/>
      <c r="T44" s="68" t="e">
        <f>INDEX(MIP!$K:$K,(MATCH("I"&amp;Zuordnung!T4,MIP!$K:$K,0)*1))</f>
        <v>#N/A</v>
      </c>
      <c r="U44" s="69" t="e">
        <f>INDEX(MIP!$K:$K,(MATCH("I"&amp;Zuordnung!U4,MIP!$K:$K,0)*1))</f>
        <v>#N/A</v>
      </c>
      <c r="V44" s="69" t="e">
        <f>INDEX(MIP!$K:$K,(MATCH("I"&amp;Zuordnung!V4,MIP!$K:$K,0)*1))</f>
        <v>#N/A</v>
      </c>
      <c r="W44" s="70" t="e">
        <f>INDEX(MIP!$K:$K,(MATCH("I"&amp;Zuordnung!W4,MIP!$K:$K,0)*1))</f>
        <v>#N/A</v>
      </c>
      <c r="X44" s="68" t="e">
        <f>INDEX(MIP!$K:$K,(MATCH("I"&amp;Zuordnung!X4,MIP!$K:$K,0)*1))</f>
        <v>#N/A</v>
      </c>
      <c r="Y44" s="69" t="e">
        <f>INDEX(MIP!$K:$K,(MATCH("I"&amp;Zuordnung!Y4,MIP!$K:$K,0)*1))</f>
        <v>#N/A</v>
      </c>
      <c r="Z44" s="69" t="e">
        <f>INDEX(MIP!$K:$K,(MATCH("I"&amp;Zuordnung!Z4,MIP!$K:$K,0)*1))</f>
        <v>#N/A</v>
      </c>
      <c r="AA44" s="71" t="e">
        <f>INDEX(MIP!$K:$K,(MATCH("I"&amp;Zuordnung!AA4,MIP!$K:$K,0)*1))</f>
        <v>#N/A</v>
      </c>
      <c r="AB44" s="52"/>
      <c r="AC44" s="68" t="e">
        <f>INDEX(MIP!$K:$K,(MATCH("I"&amp;Zuordnung!AC4,MIP!$K:$K,0)*1))</f>
        <v>#N/A</v>
      </c>
      <c r="AD44" s="69" t="e">
        <f>INDEX(MIP!$K:$K,(MATCH("I"&amp;Zuordnung!AD4,MIP!$K:$K,0)*1))</f>
        <v>#N/A</v>
      </c>
      <c r="AE44" s="69" t="e">
        <f>INDEX(MIP!$K:$K,(MATCH("I"&amp;Zuordnung!AE4,MIP!$K:$K,0)*1))</f>
        <v>#N/A</v>
      </c>
      <c r="AF44" s="70" t="e">
        <f>INDEX(MIP!$K:$K,(MATCH("I"&amp;Zuordnung!AF4,MIP!$K:$K,0)*1))</f>
        <v>#N/A</v>
      </c>
      <c r="AG44" s="68" t="e">
        <f>INDEX(MIP!$K:$K,(MATCH("I"&amp;Zuordnung!AG4,MIP!$K:$K,0)*1))</f>
        <v>#N/A</v>
      </c>
      <c r="AH44" s="69" t="e">
        <f>INDEX(MIP!$K:$K,(MATCH("I"&amp;Zuordnung!AH4,MIP!$K:$K,0)*1))</f>
        <v>#N/A</v>
      </c>
      <c r="AI44" s="69" t="e">
        <f>INDEX(MIP!$K:$K,(MATCH("I"&amp;Zuordnung!AI4,MIP!$K:$K,0)*1))</f>
        <v>#N/A</v>
      </c>
      <c r="AJ44" s="71" t="e">
        <f>INDEX(MIP!$K:$K,(MATCH("I"&amp;Zuordnung!AJ4,MIP!$K:$K,0)*1))</f>
        <v>#N/A</v>
      </c>
    </row>
    <row r="45" spans="2:36" ht="15">
      <c r="B45" s="72" t="str">
        <f>INDEX(MIP!$K:$K,(MATCH("I"&amp;Zuordnung!B5,MIP!$K:$K,0)*1))</f>
        <v>I1</v>
      </c>
      <c r="C45" s="73" t="str">
        <f>INDEX(MIP!$K:$K,(MATCH("I"&amp;Zuordnung!C5,MIP!$K:$K,0)*1))</f>
        <v>I10</v>
      </c>
      <c r="D45" s="73" t="str">
        <f>INDEX(MIP!$K:$K,(MATCH("I"&amp;Zuordnung!D5,MIP!$K:$K,0)*1))</f>
        <v>I19</v>
      </c>
      <c r="E45" s="74" t="str">
        <f>INDEX(MIP!$K:$K,(MATCH("I"&amp;Zuordnung!E5,MIP!$K:$K,0)*1))</f>
        <v>I28</v>
      </c>
      <c r="F45" s="72" t="str">
        <f>INDEX(MIP!$K:$K,(MATCH("I"&amp;Zuordnung!F5,MIP!$K:$K,0)*1))</f>
        <v>I37</v>
      </c>
      <c r="G45" s="73" t="str">
        <f>INDEX(MIP!$K:$K,(MATCH("I"&amp;Zuordnung!G5,MIP!$K:$K,0)*1))</f>
        <v>I46</v>
      </c>
      <c r="H45" s="73" t="str">
        <f>INDEX(MIP!$K:$K,(MATCH("I"&amp;Zuordnung!H5,MIP!$K:$K,0)*1))</f>
        <v>I55</v>
      </c>
      <c r="I45" s="75" t="str">
        <f>INDEX(MIP!$K:$K,(MATCH("I"&amp;Zuordnung!I5,MIP!$K:$K,0)*1))</f>
        <v>I64</v>
      </c>
      <c r="K45" s="72" t="e">
        <f>INDEX(MIP!$K:$K,(MATCH("I"&amp;Zuordnung!K5,MIP!$K:$K,0)*1))</f>
        <v>#N/A</v>
      </c>
      <c r="L45" s="73" t="e">
        <f>INDEX(MIP!$K:$K,(MATCH("I"&amp;Zuordnung!L5,MIP!$K:$K,0)*1))</f>
        <v>#N/A</v>
      </c>
      <c r="M45" s="107"/>
      <c r="N45" s="105" t="e">
        <f>INDEX(MIP!$K:$K,(MATCH("I"&amp;Zuordnung!N5,MIP!$K:$K,0)*1))</f>
        <v>#N/A</v>
      </c>
      <c r="O45" s="72" t="e">
        <f>INDEX(MIP!$K:$K,(MATCH("I"&amp;Zuordnung!O5,MIP!$K:$K,0)*1))</f>
        <v>#N/A</v>
      </c>
      <c r="P45" s="73" t="e">
        <f>INDEX(MIP!$K:$K,(MATCH("I"&amp;Zuordnung!P5,MIP!$K:$K,0)*1))</f>
        <v>#N/A</v>
      </c>
      <c r="Q45" s="73" t="e">
        <f>INDEX(MIP!$K:$K,(MATCH("I"&amp;Zuordnung!Q5,MIP!$K:$K,0)*1))</f>
        <v>#N/A</v>
      </c>
      <c r="R45" s="75" t="e">
        <f>INDEX(MIP!$K:$K,(MATCH("I"&amp;Zuordnung!R5,MIP!$K:$K,0)*1))</f>
        <v>#N/A</v>
      </c>
      <c r="T45" s="72" t="e">
        <f>INDEX(MIP!$K:$K,(MATCH("I"&amp;Zuordnung!T5,MIP!$K:$K,0)*1))</f>
        <v>#N/A</v>
      </c>
      <c r="U45" s="73" t="e">
        <f>INDEX(MIP!$K:$K,(MATCH("I"&amp;Zuordnung!U5,MIP!$K:$K,0)*1))</f>
        <v>#N/A</v>
      </c>
      <c r="V45" s="73" t="e">
        <f>INDEX(MIP!$K:$K,(MATCH("I"&amp;Zuordnung!V5,MIP!$K:$K,0)*1))</f>
        <v>#N/A</v>
      </c>
      <c r="W45" s="74" t="e">
        <f>INDEX(MIP!$K:$K,(MATCH("I"&amp;Zuordnung!W5,MIP!$K:$K,0)*1))</f>
        <v>#N/A</v>
      </c>
      <c r="X45" s="72" t="e">
        <f>INDEX(MIP!$K:$K,(MATCH("I"&amp;Zuordnung!X5,MIP!$K:$K,0)*1))</f>
        <v>#N/A</v>
      </c>
      <c r="Y45" s="73" t="e">
        <f>INDEX(MIP!$K:$K,(MATCH("I"&amp;Zuordnung!Y5,MIP!$K:$K,0)*1))</f>
        <v>#N/A</v>
      </c>
      <c r="Z45" s="73" t="e">
        <f>INDEX(MIP!$K:$K,(MATCH("I"&amp;Zuordnung!Z5,MIP!$K:$K,0)*1))</f>
        <v>#N/A</v>
      </c>
      <c r="AA45" s="75" t="e">
        <f>INDEX(MIP!$K:$K,(MATCH("I"&amp;Zuordnung!AA5,MIP!$K:$K,0)*1))</f>
        <v>#N/A</v>
      </c>
      <c r="AC45" s="72" t="e">
        <f>INDEX(MIP!$K:$K,(MATCH("I"&amp;Zuordnung!AC5,MIP!$K:$K,0)*1))</f>
        <v>#N/A</v>
      </c>
      <c r="AD45" s="73" t="e">
        <f>INDEX(MIP!$K:$K,(MATCH("I"&amp;Zuordnung!AD5,MIP!$K:$K,0)*1))</f>
        <v>#N/A</v>
      </c>
      <c r="AE45" s="73" t="e">
        <f>INDEX(MIP!$K:$K,(MATCH("I"&amp;Zuordnung!AE5,MIP!$K:$K,0)*1))</f>
        <v>#N/A</v>
      </c>
      <c r="AF45" s="74" t="e">
        <f>INDEX(MIP!$K:$K,(MATCH("I"&amp;Zuordnung!AF5,MIP!$K:$K,0)*1))</f>
        <v>#N/A</v>
      </c>
      <c r="AG45" s="72" t="e">
        <f>INDEX(MIP!$K:$K,(MATCH("I"&amp;Zuordnung!AG5,MIP!$K:$K,0)*1))</f>
        <v>#N/A</v>
      </c>
      <c r="AH45" s="73" t="e">
        <f>INDEX(MIP!$K:$K,(MATCH("I"&amp;Zuordnung!AH5,MIP!$K:$K,0)*1))</f>
        <v>#N/A</v>
      </c>
      <c r="AI45" s="73" t="e">
        <f>INDEX(MIP!$K:$K,(MATCH("I"&amp;Zuordnung!AI5,MIP!$K:$K,0)*1))</f>
        <v>#N/A</v>
      </c>
      <c r="AJ45" s="75" t="e">
        <f>INDEX(MIP!$K:$K,(MATCH("I"&amp;Zuordnung!AJ5,MIP!$K:$K,0)*1))</f>
        <v>#N/A</v>
      </c>
    </row>
    <row r="46" spans="2:36" ht="15">
      <c r="B46" s="72" t="str">
        <f>INDEX(MIP!$K:$K,(MATCH("I"&amp;Zuordnung!B6,MIP!$K:$K,0)*1))</f>
        <v>I2</v>
      </c>
      <c r="C46" s="73" t="str">
        <f>INDEX(MIP!$K:$K,(MATCH("I"&amp;Zuordnung!C6,MIP!$K:$K,0)*1))</f>
        <v>I11</v>
      </c>
      <c r="D46" s="73" t="str">
        <f>INDEX(MIP!$K:$K,(MATCH("I"&amp;Zuordnung!D6,MIP!$K:$K,0)*1))</f>
        <v>I20</v>
      </c>
      <c r="E46" s="74" t="str">
        <f>INDEX(MIP!$K:$K,(MATCH("I"&amp;Zuordnung!E6,MIP!$K:$K,0)*1))</f>
        <v>I29</v>
      </c>
      <c r="F46" s="72" t="str">
        <f>INDEX(MIP!$K:$K,(MATCH("I"&amp;Zuordnung!F6,MIP!$K:$K,0)*1))</f>
        <v>I38</v>
      </c>
      <c r="G46" s="73" t="str">
        <f>INDEX(MIP!$K:$K,(MATCH("I"&amp;Zuordnung!G6,MIP!$K:$K,0)*1))</f>
        <v>I47</v>
      </c>
      <c r="H46" s="73" t="str">
        <f>INDEX(MIP!$K:$K,(MATCH("I"&amp;Zuordnung!H6,MIP!$K:$K,0)*1))</f>
        <v>I56</v>
      </c>
      <c r="I46" s="75" t="str">
        <f>INDEX(MIP!$K:$K,(MATCH("I"&amp;Zuordnung!I6,MIP!$K:$K,0)*1))</f>
        <v>I65</v>
      </c>
      <c r="K46" s="72" t="e">
        <f>INDEX(MIP!$K:$K,(MATCH("I"&amp;Zuordnung!K6,MIP!$K:$K,0)*1))</f>
        <v>#N/A</v>
      </c>
      <c r="L46" s="73" t="e">
        <f>INDEX(MIP!$K:$K,(MATCH("I"&amp;Zuordnung!L6,MIP!$K:$K,0)*1))</f>
        <v>#N/A</v>
      </c>
      <c r="M46" s="73" t="e">
        <f>INDEX(MIP!$K:$K,(MATCH("I"&amp;Zuordnung!M6,MIP!$K:$K,0)*1))</f>
        <v>#N/A</v>
      </c>
      <c r="N46" s="74" t="e">
        <f>INDEX(MIP!$K:$K,(MATCH("I"&amp;Zuordnung!N6,MIP!$K:$K,0)*1))</f>
        <v>#N/A</v>
      </c>
      <c r="O46" s="72" t="e">
        <f>INDEX(MIP!$K:$K,(MATCH("I"&amp;Zuordnung!O6,MIP!$K:$K,0)*1))</f>
        <v>#N/A</v>
      </c>
      <c r="P46" s="73" t="e">
        <f>INDEX(MIP!$K:$K,(MATCH("I"&amp;Zuordnung!P6,MIP!$K:$K,0)*1))</f>
        <v>#N/A</v>
      </c>
      <c r="Q46" s="73" t="e">
        <f>INDEX(MIP!$K:$K,(MATCH("I"&amp;Zuordnung!Q6,MIP!$K:$K,0)*1))</f>
        <v>#N/A</v>
      </c>
      <c r="R46" s="75" t="e">
        <f>INDEX(MIP!$K:$K,(MATCH("I"&amp;Zuordnung!R6,MIP!$K:$K,0)*1))</f>
        <v>#N/A</v>
      </c>
      <c r="T46" s="72" t="e">
        <f>INDEX(MIP!$K:$K,(MATCH("I"&amp;Zuordnung!T6,MIP!$K:$K,0)*1))</f>
        <v>#N/A</v>
      </c>
      <c r="U46" s="73" t="e">
        <f>INDEX(MIP!$K:$K,(MATCH("I"&amp;Zuordnung!U6,MIP!$K:$K,0)*1))</f>
        <v>#N/A</v>
      </c>
      <c r="V46" s="73" t="e">
        <f>INDEX(MIP!$K:$K,(MATCH("I"&amp;Zuordnung!V6,MIP!$K:$K,0)*1))</f>
        <v>#N/A</v>
      </c>
      <c r="W46" s="74" t="e">
        <f>INDEX(MIP!$K:$K,(MATCH("I"&amp;Zuordnung!W6,MIP!$K:$K,0)*1))</f>
        <v>#N/A</v>
      </c>
      <c r="X46" s="72" t="e">
        <f>INDEX(MIP!$K:$K,(MATCH("I"&amp;Zuordnung!X6,MIP!$K:$K,0)*1))</f>
        <v>#N/A</v>
      </c>
      <c r="Y46" s="73" t="e">
        <f>INDEX(MIP!$K:$K,(MATCH("I"&amp;Zuordnung!Y6,MIP!$K:$K,0)*1))</f>
        <v>#N/A</v>
      </c>
      <c r="Z46" s="73" t="e">
        <f>INDEX(MIP!$K:$K,(MATCH("I"&amp;Zuordnung!Z6,MIP!$K:$K,0)*1))</f>
        <v>#N/A</v>
      </c>
      <c r="AA46" s="75" t="e">
        <f>INDEX(MIP!$K:$K,(MATCH("I"&amp;Zuordnung!AA6,MIP!$K:$K,0)*1))</f>
        <v>#N/A</v>
      </c>
      <c r="AC46" s="72" t="e">
        <f>INDEX(MIP!$K:$K,(MATCH("I"&amp;Zuordnung!AC6,MIP!$K:$K,0)*1))</f>
        <v>#N/A</v>
      </c>
      <c r="AD46" s="73" t="e">
        <f>INDEX(MIP!$K:$K,(MATCH("I"&amp;Zuordnung!AD6,MIP!$K:$K,0)*1))</f>
        <v>#N/A</v>
      </c>
      <c r="AE46" s="73" t="e">
        <f>INDEX(MIP!$K:$K,(MATCH("I"&amp;Zuordnung!AE6,MIP!$K:$K,0)*1))</f>
        <v>#N/A</v>
      </c>
      <c r="AF46" s="74" t="e">
        <f>INDEX(MIP!$K:$K,(MATCH("I"&amp;Zuordnung!AF6,MIP!$K:$K,0)*1))</f>
        <v>#N/A</v>
      </c>
      <c r="AG46" s="72" t="e">
        <f>INDEX(MIP!$K:$K,(MATCH("I"&amp;Zuordnung!AG6,MIP!$K:$K,0)*1))</f>
        <v>#N/A</v>
      </c>
      <c r="AH46" s="73" t="e">
        <f>INDEX(MIP!$K:$K,(MATCH("I"&amp;Zuordnung!AH6,MIP!$K:$K,0)*1))</f>
        <v>#N/A</v>
      </c>
      <c r="AI46" s="73" t="e">
        <f>INDEX(MIP!$K:$K,(MATCH("I"&amp;Zuordnung!AI6,MIP!$K:$K,0)*1))</f>
        <v>#N/A</v>
      </c>
      <c r="AJ46" s="75" t="e">
        <f>INDEX(MIP!$K:$K,(MATCH("I"&amp;Zuordnung!AJ6,MIP!$K:$K,0)*1))</f>
        <v>#N/A</v>
      </c>
    </row>
    <row r="47" spans="2:36" ht="15">
      <c r="B47" s="72" t="str">
        <f>INDEX(MIP!$K:$K,(MATCH("I"&amp;Zuordnung!B7,MIP!$K:$K,0)*1))</f>
        <v>I3</v>
      </c>
      <c r="C47" s="73" t="str">
        <f>INDEX(MIP!$K:$K,(MATCH("I"&amp;Zuordnung!C7,MIP!$K:$K,0)*1))</f>
        <v>I12</v>
      </c>
      <c r="D47" s="73" t="str">
        <f>INDEX(MIP!$K:$K,(MATCH("I"&amp;Zuordnung!D7,MIP!$K:$K,0)*1))</f>
        <v>I21</v>
      </c>
      <c r="E47" s="74" t="str">
        <f>INDEX(MIP!$K:$K,(MATCH("I"&amp;Zuordnung!E7,MIP!$K:$K,0)*1))</f>
        <v>I30</v>
      </c>
      <c r="F47" s="72" t="str">
        <f>INDEX(MIP!$K:$K,(MATCH("I"&amp;Zuordnung!F7,MIP!$K:$K,0)*1))</f>
        <v>I39</v>
      </c>
      <c r="G47" s="73" t="str">
        <f>INDEX(MIP!$K:$K,(MATCH("I"&amp;Zuordnung!G7,MIP!$K:$K,0)*1))</f>
        <v>I48</v>
      </c>
      <c r="H47" s="73" t="str">
        <f>INDEX(MIP!$K:$K,(MATCH("I"&amp;Zuordnung!H7,MIP!$K:$K,0)*1))</f>
        <v>I57</v>
      </c>
      <c r="I47" s="75" t="str">
        <f>INDEX(MIP!$K:$K,(MATCH("I"&amp;Zuordnung!I7,MIP!$K:$K,0)*1))</f>
        <v>I66</v>
      </c>
      <c r="K47" s="72" t="e">
        <f>INDEX(MIP!$K:$K,(MATCH("I"&amp;Zuordnung!K7,MIP!$K:$K,0)*1))</f>
        <v>#N/A</v>
      </c>
      <c r="L47" s="73" t="e">
        <f>INDEX(MIP!$K:$K,(MATCH("I"&amp;Zuordnung!L7,MIP!$K:$K,0)*1))</f>
        <v>#N/A</v>
      </c>
      <c r="M47" s="73" t="e">
        <f>INDEX(MIP!$K:$K,(MATCH("I"&amp;Zuordnung!M7,MIP!$K:$K,0)*1))</f>
        <v>#N/A</v>
      </c>
      <c r="N47" s="74" t="e">
        <f>INDEX(MIP!$K:$K,(MATCH("I"&amp;Zuordnung!N7,MIP!$K:$K,0)*1))</f>
        <v>#N/A</v>
      </c>
      <c r="O47" s="72" t="e">
        <f>INDEX(MIP!$K:$K,(MATCH("I"&amp;Zuordnung!O7,MIP!$K:$K,0)*1))</f>
        <v>#N/A</v>
      </c>
      <c r="P47" s="73" t="e">
        <f>INDEX(MIP!$K:$K,(MATCH("I"&amp;Zuordnung!P7,MIP!$K:$K,0)*1))</f>
        <v>#N/A</v>
      </c>
      <c r="Q47" s="73" t="e">
        <f>INDEX(MIP!$K:$K,(MATCH("I"&amp;Zuordnung!Q7,MIP!$K:$K,0)*1))</f>
        <v>#N/A</v>
      </c>
      <c r="R47" s="75" t="e">
        <f>INDEX(MIP!$K:$K,(MATCH("I"&amp;Zuordnung!R7,MIP!$K:$K,0)*1))</f>
        <v>#N/A</v>
      </c>
      <c r="T47" s="72" t="e">
        <f>INDEX(MIP!$K:$K,(MATCH("I"&amp;Zuordnung!T7,MIP!$K:$K,0)*1))</f>
        <v>#N/A</v>
      </c>
      <c r="U47" s="73" t="e">
        <f>INDEX(MIP!$K:$K,(MATCH("I"&amp;Zuordnung!U7,MIP!$K:$K,0)*1))</f>
        <v>#N/A</v>
      </c>
      <c r="V47" s="73" t="e">
        <f>INDEX(MIP!$K:$K,(MATCH("I"&amp;Zuordnung!V7,MIP!$K:$K,0)*1))</f>
        <v>#N/A</v>
      </c>
      <c r="W47" s="74" t="e">
        <f>INDEX(MIP!$K:$K,(MATCH("I"&amp;Zuordnung!W7,MIP!$K:$K,0)*1))</f>
        <v>#N/A</v>
      </c>
      <c r="X47" s="72" t="e">
        <f>INDEX(MIP!$K:$K,(MATCH("I"&amp;Zuordnung!X7,MIP!$K:$K,0)*1))</f>
        <v>#N/A</v>
      </c>
      <c r="Y47" s="73" t="e">
        <f>INDEX(MIP!$K:$K,(MATCH("I"&amp;Zuordnung!Y7,MIP!$K:$K,0)*1))</f>
        <v>#N/A</v>
      </c>
      <c r="Z47" s="73" t="e">
        <f>INDEX(MIP!$K:$K,(MATCH("I"&amp;Zuordnung!Z7,MIP!$K:$K,0)*1))</f>
        <v>#N/A</v>
      </c>
      <c r="AA47" s="75" t="e">
        <f>INDEX(MIP!$K:$K,(MATCH("I"&amp;Zuordnung!AA7,MIP!$K:$K,0)*1))</f>
        <v>#N/A</v>
      </c>
      <c r="AC47" s="72" t="e">
        <f>INDEX(MIP!$K:$K,(MATCH("I"&amp;Zuordnung!AC7,MIP!$K:$K,0)*1))</f>
        <v>#N/A</v>
      </c>
      <c r="AD47" s="73" t="e">
        <f>INDEX(MIP!$K:$K,(MATCH("I"&amp;Zuordnung!AD7,MIP!$K:$K,0)*1))</f>
        <v>#N/A</v>
      </c>
      <c r="AE47" s="73" t="e">
        <f>INDEX(MIP!$K:$K,(MATCH("I"&amp;Zuordnung!AE7,MIP!$K:$K,0)*1))</f>
        <v>#N/A</v>
      </c>
      <c r="AF47" s="74" t="e">
        <f>INDEX(MIP!$K:$K,(MATCH("I"&amp;Zuordnung!AF7,MIP!$K:$K,0)*1))</f>
        <v>#N/A</v>
      </c>
      <c r="AG47" s="72" t="e">
        <f>INDEX(MIP!$K:$K,(MATCH("I"&amp;Zuordnung!AG7,MIP!$K:$K,0)*1))</f>
        <v>#N/A</v>
      </c>
      <c r="AH47" s="73" t="e">
        <f>INDEX(MIP!$K:$K,(MATCH("I"&amp;Zuordnung!AH7,MIP!$K:$K,0)*1))</f>
        <v>#N/A</v>
      </c>
      <c r="AI47" s="73" t="e">
        <f>INDEX(MIP!$K:$K,(MATCH("I"&amp;Zuordnung!AI7,MIP!$K:$K,0)*1))</f>
        <v>#N/A</v>
      </c>
      <c r="AJ47" s="75" t="e">
        <f>INDEX(MIP!$K:$K,(MATCH("I"&amp;Zuordnung!AJ7,MIP!$K:$K,0)*1))</f>
        <v>#N/A</v>
      </c>
    </row>
    <row r="48" spans="2:36" ht="15">
      <c r="B48" s="72" t="str">
        <f>INDEX(MIP!$K:$K,(MATCH("I"&amp;Zuordnung!B8,MIP!$K:$K,0)*1))</f>
        <v>I4</v>
      </c>
      <c r="C48" s="73" t="str">
        <f>INDEX(MIP!$K:$K,(MATCH("I"&amp;Zuordnung!C8,MIP!$K:$K,0)*1))</f>
        <v>I13</v>
      </c>
      <c r="D48" s="73" t="str">
        <f>INDEX(MIP!$K:$K,(MATCH("I"&amp;Zuordnung!D8,MIP!$K:$K,0)*1))</f>
        <v>I22</v>
      </c>
      <c r="E48" s="74" t="str">
        <f>INDEX(MIP!$K:$K,(MATCH("I"&amp;Zuordnung!E8,MIP!$K:$K,0)*1))</f>
        <v>I31</v>
      </c>
      <c r="F48" s="72" t="str">
        <f>INDEX(MIP!$K:$K,(MATCH("I"&amp;Zuordnung!F8,MIP!$K:$K,0)*1))</f>
        <v>I40</v>
      </c>
      <c r="G48" s="73" t="str">
        <f>INDEX(MIP!$K:$K,(MATCH("I"&amp;Zuordnung!G8,MIP!$K:$K,0)*1))</f>
        <v>I49</v>
      </c>
      <c r="H48" s="73" t="str">
        <f>INDEX(MIP!$K:$K,(MATCH("I"&amp;Zuordnung!H8,MIP!$K:$K,0)*1))</f>
        <v>I58</v>
      </c>
      <c r="I48" s="75" t="str">
        <f>INDEX(MIP!$K:$K,(MATCH("I"&amp;Zuordnung!I8,MIP!$K:$K,0)*1))</f>
        <v>I67</v>
      </c>
      <c r="K48" s="72" t="e">
        <f>INDEX(MIP!$K:$K,(MATCH("I"&amp;Zuordnung!K8,MIP!$K:$K,0)*1))</f>
        <v>#N/A</v>
      </c>
      <c r="L48" s="73" t="e">
        <f>INDEX(MIP!$K:$K,(MATCH("I"&amp;Zuordnung!L8,MIP!$K:$K,0)*1))</f>
        <v>#N/A</v>
      </c>
      <c r="M48" s="73" t="e">
        <f>INDEX(MIP!$K:$K,(MATCH("I"&amp;Zuordnung!M8,MIP!$K:$K,0)*1))</f>
        <v>#N/A</v>
      </c>
      <c r="N48" s="74" t="e">
        <f>INDEX(MIP!$K:$K,(MATCH("I"&amp;Zuordnung!N8,MIP!$K:$K,0)*1))</f>
        <v>#N/A</v>
      </c>
      <c r="O48" s="72" t="e">
        <f>INDEX(MIP!$K:$K,(MATCH("I"&amp;Zuordnung!O8,MIP!$K:$K,0)*1))</f>
        <v>#N/A</v>
      </c>
      <c r="P48" s="73" t="e">
        <f>INDEX(MIP!$K:$K,(MATCH("I"&amp;Zuordnung!P8,MIP!$K:$K,0)*1))</f>
        <v>#N/A</v>
      </c>
      <c r="Q48" s="73" t="e">
        <f>INDEX(MIP!$K:$K,(MATCH("I"&amp;Zuordnung!Q8,MIP!$K:$K,0)*1))</f>
        <v>#N/A</v>
      </c>
      <c r="R48" s="75" t="e">
        <f>INDEX(MIP!$K:$K,(MATCH("I"&amp;Zuordnung!R8,MIP!$K:$K,0)*1))</f>
        <v>#N/A</v>
      </c>
      <c r="T48" s="72" t="e">
        <f>INDEX(MIP!$K:$K,(MATCH("I"&amp;Zuordnung!T8,MIP!$K:$K,0)*1))</f>
        <v>#N/A</v>
      </c>
      <c r="U48" s="73" t="e">
        <f>INDEX(MIP!$K:$K,(MATCH("I"&amp;Zuordnung!U8,MIP!$K:$K,0)*1))</f>
        <v>#N/A</v>
      </c>
      <c r="V48" s="73" t="e">
        <f>INDEX(MIP!$K:$K,(MATCH("I"&amp;Zuordnung!V8,MIP!$K:$K,0)*1))</f>
        <v>#N/A</v>
      </c>
      <c r="W48" s="74" t="e">
        <f>INDEX(MIP!$K:$K,(MATCH("I"&amp;Zuordnung!W8,MIP!$K:$K,0)*1))</f>
        <v>#N/A</v>
      </c>
      <c r="X48" s="72" t="e">
        <f>INDEX(MIP!$K:$K,(MATCH("I"&amp;Zuordnung!X8,MIP!$K:$K,0)*1))</f>
        <v>#N/A</v>
      </c>
      <c r="Y48" s="73" t="e">
        <f>INDEX(MIP!$K:$K,(MATCH("I"&amp;Zuordnung!Y8,MIP!$K:$K,0)*1))</f>
        <v>#N/A</v>
      </c>
      <c r="Z48" s="73" t="e">
        <f>INDEX(MIP!$K:$K,(MATCH("I"&amp;Zuordnung!Z8,MIP!$K:$K,0)*1))</f>
        <v>#N/A</v>
      </c>
      <c r="AA48" s="75" t="e">
        <f>INDEX(MIP!$K:$K,(MATCH("I"&amp;Zuordnung!AA8,MIP!$K:$K,0)*1))</f>
        <v>#N/A</v>
      </c>
      <c r="AC48" s="72" t="e">
        <f>INDEX(MIP!$K:$K,(MATCH("I"&amp;Zuordnung!AC8,MIP!$K:$K,0)*1))</f>
        <v>#N/A</v>
      </c>
      <c r="AD48" s="73" t="e">
        <f>INDEX(MIP!$K:$K,(MATCH("I"&amp;Zuordnung!AD8,MIP!$K:$K,0)*1))</f>
        <v>#N/A</v>
      </c>
      <c r="AE48" s="73" t="e">
        <f>INDEX(MIP!$K:$K,(MATCH("I"&amp;Zuordnung!AE8,MIP!$K:$K,0)*1))</f>
        <v>#N/A</v>
      </c>
      <c r="AF48" s="74" t="e">
        <f>INDEX(MIP!$K:$K,(MATCH("I"&amp;Zuordnung!AF8,MIP!$K:$K,0)*1))</f>
        <v>#N/A</v>
      </c>
      <c r="AG48" s="72" t="e">
        <f>INDEX(MIP!$K:$K,(MATCH("I"&amp;Zuordnung!AG8,MIP!$K:$K,0)*1))</f>
        <v>#N/A</v>
      </c>
      <c r="AH48" s="73" t="e">
        <f>INDEX(MIP!$K:$K,(MATCH("I"&amp;Zuordnung!AH8,MIP!$K:$K,0)*1))</f>
        <v>#N/A</v>
      </c>
      <c r="AI48" s="73" t="e">
        <f>INDEX(MIP!$K:$K,(MATCH("I"&amp;Zuordnung!AI8,MIP!$K:$K,0)*1))</f>
        <v>#N/A</v>
      </c>
      <c r="AJ48" s="75" t="e">
        <f>INDEX(MIP!$K:$K,(MATCH("I"&amp;Zuordnung!AJ8,MIP!$K:$K,0)*1))</f>
        <v>#N/A</v>
      </c>
    </row>
    <row r="49" spans="2:36" ht="15">
      <c r="B49" s="72" t="str">
        <f>INDEX(MIP!$K:$K,(MATCH("I"&amp;Zuordnung!B9,MIP!$K:$K,0)*1))</f>
        <v>I5</v>
      </c>
      <c r="C49" s="73" t="str">
        <f>INDEX(MIP!$K:$K,(MATCH("I"&amp;Zuordnung!C9,MIP!$K:$K,0)*1))</f>
        <v>I14</v>
      </c>
      <c r="D49" s="73" t="str">
        <f>INDEX(MIP!$K:$K,(MATCH("I"&amp;Zuordnung!D9,MIP!$K:$K,0)*1))</f>
        <v>I23</v>
      </c>
      <c r="E49" s="74" t="str">
        <f>INDEX(MIP!$K:$K,(MATCH("I"&amp;Zuordnung!E9,MIP!$K:$K,0)*1))</f>
        <v>I32</v>
      </c>
      <c r="F49" s="72" t="str">
        <f>INDEX(MIP!$K:$K,(MATCH("I"&amp;Zuordnung!F9,MIP!$K:$K,0)*1))</f>
        <v>I41</v>
      </c>
      <c r="G49" s="73" t="str">
        <f>INDEX(MIP!$K:$K,(MATCH("I"&amp;Zuordnung!G9,MIP!$K:$K,0)*1))</f>
        <v>I50</v>
      </c>
      <c r="H49" s="73" t="str">
        <f>INDEX(MIP!$K:$K,(MATCH("I"&amp;Zuordnung!H9,MIP!$K:$K,0)*1))</f>
        <v>I59</v>
      </c>
      <c r="I49" s="75" t="str">
        <f>INDEX(MIP!$K:$K,(MATCH("I"&amp;Zuordnung!I9,MIP!$K:$K,0)*1))</f>
        <v>I68</v>
      </c>
      <c r="K49" s="72" t="e">
        <f>INDEX(MIP!$K:$K,(MATCH("I"&amp;Zuordnung!K9,MIP!$K:$K,0)*1))</f>
        <v>#N/A</v>
      </c>
      <c r="L49" s="73" t="e">
        <f>INDEX(MIP!$K:$K,(MATCH("I"&amp;Zuordnung!L9,MIP!$K:$K,0)*1))</f>
        <v>#N/A</v>
      </c>
      <c r="M49" s="73" t="e">
        <f>INDEX(MIP!$K:$K,(MATCH("I"&amp;Zuordnung!M9,MIP!$K:$K,0)*1))</f>
        <v>#N/A</v>
      </c>
      <c r="N49" s="74" t="e">
        <f>INDEX(MIP!$K:$K,(MATCH("I"&amp;Zuordnung!N9,MIP!$K:$K,0)*1))</f>
        <v>#N/A</v>
      </c>
      <c r="O49" s="72" t="e">
        <f>INDEX(MIP!$K:$K,(MATCH("I"&amp;Zuordnung!O9,MIP!$K:$K,0)*1))</f>
        <v>#N/A</v>
      </c>
      <c r="P49" s="73" t="e">
        <f>INDEX(MIP!$K:$K,(MATCH("I"&amp;Zuordnung!P9,MIP!$K:$K,0)*1))</f>
        <v>#N/A</v>
      </c>
      <c r="Q49" s="73" t="e">
        <f>INDEX(MIP!$K:$K,(MATCH("I"&amp;Zuordnung!Q9,MIP!$K:$K,0)*1))</f>
        <v>#N/A</v>
      </c>
      <c r="R49" s="75" t="e">
        <f>INDEX(MIP!$K:$K,(MATCH("I"&amp;Zuordnung!R9,MIP!$K:$K,0)*1))</f>
        <v>#N/A</v>
      </c>
      <c r="T49" s="72" t="e">
        <f>INDEX(MIP!$K:$K,(MATCH("I"&amp;Zuordnung!T9,MIP!$K:$K,0)*1))</f>
        <v>#N/A</v>
      </c>
      <c r="U49" s="73" t="e">
        <f>INDEX(MIP!$K:$K,(MATCH("I"&amp;Zuordnung!U9,MIP!$K:$K,0)*1))</f>
        <v>#N/A</v>
      </c>
      <c r="V49" s="73" t="e">
        <f>INDEX(MIP!$K:$K,(MATCH("I"&amp;Zuordnung!V9,MIP!$K:$K,0)*1))</f>
        <v>#N/A</v>
      </c>
      <c r="W49" s="74" t="e">
        <f>INDEX(MIP!$K:$K,(MATCH("I"&amp;Zuordnung!W9,MIP!$K:$K,0)*1))</f>
        <v>#N/A</v>
      </c>
      <c r="X49" s="72" t="e">
        <f>INDEX(MIP!$K:$K,(MATCH("I"&amp;Zuordnung!X9,MIP!$K:$K,0)*1))</f>
        <v>#N/A</v>
      </c>
      <c r="Y49" s="73" t="e">
        <f>INDEX(MIP!$K:$K,(MATCH("I"&amp;Zuordnung!Y9,MIP!$K:$K,0)*1))</f>
        <v>#N/A</v>
      </c>
      <c r="Z49" s="73" t="e">
        <f>INDEX(MIP!$K:$K,(MATCH("I"&amp;Zuordnung!Z9,MIP!$K:$K,0)*1))</f>
        <v>#N/A</v>
      </c>
      <c r="AA49" s="75" t="e">
        <f>INDEX(MIP!$K:$K,(MATCH("I"&amp;Zuordnung!AA9,MIP!$K:$K,0)*1))</f>
        <v>#N/A</v>
      </c>
      <c r="AC49" s="72" t="e">
        <f>INDEX(MIP!$K:$K,(MATCH("I"&amp;Zuordnung!AC9,MIP!$K:$K,0)*1))</f>
        <v>#N/A</v>
      </c>
      <c r="AD49" s="73" t="e">
        <f>INDEX(MIP!$K:$K,(MATCH("I"&amp;Zuordnung!AD9,MIP!$K:$K,0)*1))</f>
        <v>#N/A</v>
      </c>
      <c r="AE49" s="73" t="e">
        <f>INDEX(MIP!$K:$K,(MATCH("I"&amp;Zuordnung!AE9,MIP!$K:$K,0)*1))</f>
        <v>#N/A</v>
      </c>
      <c r="AF49" s="74" t="e">
        <f>INDEX(MIP!$K:$K,(MATCH("I"&amp;Zuordnung!AF9,MIP!$K:$K,0)*1))</f>
        <v>#N/A</v>
      </c>
      <c r="AG49" s="72" t="e">
        <f>INDEX(MIP!$K:$K,(MATCH("I"&amp;Zuordnung!AG9,MIP!$K:$K,0)*1))</f>
        <v>#N/A</v>
      </c>
      <c r="AH49" s="73" t="e">
        <f>INDEX(MIP!$K:$K,(MATCH("I"&amp;Zuordnung!AH9,MIP!$K:$K,0)*1))</f>
        <v>#N/A</v>
      </c>
      <c r="AI49" s="73" t="e">
        <f>INDEX(MIP!$K:$K,(MATCH("I"&amp;Zuordnung!AI9,MIP!$K:$K,0)*1))</f>
        <v>#N/A</v>
      </c>
      <c r="AJ49" s="75" t="e">
        <f>INDEX(MIP!$K:$K,(MATCH("I"&amp;Zuordnung!AJ9,MIP!$K:$K,0)*1))</f>
        <v>#N/A</v>
      </c>
    </row>
    <row r="50" spans="2:36" ht="15">
      <c r="B50" s="72" t="str">
        <f>INDEX(MIP!$K:$K,(MATCH("I"&amp;Zuordnung!B10,MIP!$K:$K,0)*1))</f>
        <v>I6</v>
      </c>
      <c r="C50" s="73" t="str">
        <f>INDEX(MIP!$K:$K,(MATCH("I"&amp;Zuordnung!C10,MIP!$K:$K,0)*1))</f>
        <v>I15</v>
      </c>
      <c r="D50" s="73" t="str">
        <f>INDEX(MIP!$K:$K,(MATCH("I"&amp;Zuordnung!D10,MIP!$K:$K,0)*1))</f>
        <v>I24</v>
      </c>
      <c r="E50" s="74" t="str">
        <f>INDEX(MIP!$K:$K,(MATCH("I"&amp;Zuordnung!E10,MIP!$K:$K,0)*1))</f>
        <v>I33</v>
      </c>
      <c r="F50" s="72" t="str">
        <f>INDEX(MIP!$K:$K,(MATCH("I"&amp;Zuordnung!F10,MIP!$K:$K,0)*1))</f>
        <v>I42</v>
      </c>
      <c r="G50" s="73" t="str">
        <f>INDEX(MIP!$K:$K,(MATCH("I"&amp;Zuordnung!G10,MIP!$K:$K,0)*1))</f>
        <v>I51</v>
      </c>
      <c r="H50" s="73" t="str">
        <f>INDEX(MIP!$K:$K,(MATCH("I"&amp;Zuordnung!H10,MIP!$K:$K,0)*1))</f>
        <v>I60</v>
      </c>
      <c r="I50" s="75" t="str">
        <f>INDEX(MIP!$K:$K,(MATCH("I"&amp;Zuordnung!I10,MIP!$K:$K,0)*1))</f>
        <v>I69</v>
      </c>
      <c r="K50" s="72" t="e">
        <f>INDEX(MIP!$K:$K,(MATCH("I"&amp;Zuordnung!K10,MIP!$K:$K,0)*1))</f>
        <v>#N/A</v>
      </c>
      <c r="L50" s="73" t="e">
        <f>INDEX(MIP!$K:$K,(MATCH("I"&amp;Zuordnung!L10,MIP!$K:$K,0)*1))</f>
        <v>#N/A</v>
      </c>
      <c r="M50" s="73" t="e">
        <f>INDEX(MIP!$K:$K,(MATCH("I"&amp;Zuordnung!M10,MIP!$K:$K,0)*1))</f>
        <v>#N/A</v>
      </c>
      <c r="N50" s="74" t="e">
        <f>INDEX(MIP!$K:$K,(MATCH("I"&amp;Zuordnung!N10,MIP!$K:$K,0)*1))</f>
        <v>#N/A</v>
      </c>
      <c r="O50" s="72" t="e">
        <f>INDEX(MIP!$K:$K,(MATCH("I"&amp;Zuordnung!O10,MIP!$K:$K,0)*1))</f>
        <v>#N/A</v>
      </c>
      <c r="P50" s="73" t="e">
        <f>INDEX(MIP!$K:$K,(MATCH("I"&amp;Zuordnung!P10,MIP!$K:$K,0)*1))</f>
        <v>#N/A</v>
      </c>
      <c r="Q50" s="73" t="e">
        <f>INDEX(MIP!$K:$K,(MATCH("I"&amp;Zuordnung!Q10,MIP!$K:$K,0)*1))</f>
        <v>#N/A</v>
      </c>
      <c r="R50" s="75" t="e">
        <f>INDEX(MIP!$K:$K,(MATCH("I"&amp;Zuordnung!R10,MIP!$K:$K,0)*1))</f>
        <v>#N/A</v>
      </c>
      <c r="T50" s="72" t="e">
        <f>INDEX(MIP!$K:$K,(MATCH("I"&amp;Zuordnung!T10,MIP!$K:$K,0)*1))</f>
        <v>#N/A</v>
      </c>
      <c r="U50" s="73" t="e">
        <f>INDEX(MIP!$K:$K,(MATCH("I"&amp;Zuordnung!U10,MIP!$K:$K,0)*1))</f>
        <v>#N/A</v>
      </c>
      <c r="V50" s="73" t="e">
        <f>INDEX(MIP!$K:$K,(MATCH("I"&amp;Zuordnung!V10,MIP!$K:$K,0)*1))</f>
        <v>#N/A</v>
      </c>
      <c r="W50" s="74" t="e">
        <f>INDEX(MIP!$K:$K,(MATCH("I"&amp;Zuordnung!W10,MIP!$K:$K,0)*1))</f>
        <v>#N/A</v>
      </c>
      <c r="X50" s="72" t="e">
        <f>INDEX(MIP!$K:$K,(MATCH("I"&amp;Zuordnung!X10,MIP!$K:$K,0)*1))</f>
        <v>#N/A</v>
      </c>
      <c r="Y50" s="73" t="e">
        <f>INDEX(MIP!$K:$K,(MATCH("I"&amp;Zuordnung!Y10,MIP!$K:$K,0)*1))</f>
        <v>#N/A</v>
      </c>
      <c r="Z50" s="73" t="e">
        <f>INDEX(MIP!$K:$K,(MATCH("I"&amp;Zuordnung!Z10,MIP!$K:$K,0)*1))</f>
        <v>#N/A</v>
      </c>
      <c r="AA50" s="75" t="e">
        <f>INDEX(MIP!$K:$K,(MATCH("I"&amp;Zuordnung!AA10,MIP!$K:$K,0)*1))</f>
        <v>#N/A</v>
      </c>
      <c r="AC50" s="72" t="e">
        <f>INDEX(MIP!$K:$K,(MATCH("I"&amp;Zuordnung!AC10,MIP!$K:$K,0)*1))</f>
        <v>#N/A</v>
      </c>
      <c r="AD50" s="73" t="e">
        <f>INDEX(MIP!$K:$K,(MATCH("I"&amp;Zuordnung!AD10,MIP!$K:$K,0)*1))</f>
        <v>#N/A</v>
      </c>
      <c r="AE50" s="73" t="e">
        <f>INDEX(MIP!$K:$K,(MATCH("I"&amp;Zuordnung!AE10,MIP!$K:$K,0)*1))</f>
        <v>#N/A</v>
      </c>
      <c r="AF50" s="74" t="e">
        <f>INDEX(MIP!$K:$K,(MATCH("I"&amp;Zuordnung!AF10,MIP!$K:$K,0)*1))</f>
        <v>#N/A</v>
      </c>
      <c r="AG50" s="72" t="e">
        <f>INDEX(MIP!$K:$K,(MATCH("I"&amp;Zuordnung!AG10,MIP!$K:$K,0)*1))</f>
        <v>#N/A</v>
      </c>
      <c r="AH50" s="73" t="e">
        <f>INDEX(MIP!$K:$K,(MATCH("I"&amp;Zuordnung!AH10,MIP!$K:$K,0)*1))</f>
        <v>#N/A</v>
      </c>
      <c r="AI50" s="73" t="e">
        <f>INDEX(MIP!$K:$K,(MATCH("I"&amp;Zuordnung!AI10,MIP!$K:$K,0)*1))</f>
        <v>#N/A</v>
      </c>
      <c r="AJ50" s="75" t="e">
        <f>INDEX(MIP!$K:$K,(MATCH("I"&amp;Zuordnung!AJ10,MIP!$K:$K,0)*1))</f>
        <v>#N/A</v>
      </c>
    </row>
    <row r="51" spans="2:36" ht="15">
      <c r="B51" s="72" t="str">
        <f>INDEX(MIP!$K:$K,(MATCH("I"&amp;Zuordnung!B11,MIP!$K:$K,0)*1))</f>
        <v>I7</v>
      </c>
      <c r="C51" s="73" t="str">
        <f>INDEX(MIP!$K:$K,(MATCH("I"&amp;Zuordnung!C11,MIP!$K:$K,0)*1))</f>
        <v>I16</v>
      </c>
      <c r="D51" s="73" t="str">
        <f>INDEX(MIP!$K:$K,(MATCH("I"&amp;Zuordnung!D11,MIP!$K:$K,0)*1))</f>
        <v>I25</v>
      </c>
      <c r="E51" s="74" t="str">
        <f>INDEX(MIP!$K:$K,(MATCH("I"&amp;Zuordnung!E11,MIP!$K:$K,0)*1))</f>
        <v>I34</v>
      </c>
      <c r="F51" s="72" t="str">
        <f>INDEX(MIP!$K:$K,(MATCH("I"&amp;Zuordnung!F11,MIP!$K:$K,0)*1))</f>
        <v>I43</v>
      </c>
      <c r="G51" s="73" t="str">
        <f>INDEX(MIP!$K:$K,(MATCH("I"&amp;Zuordnung!G11,MIP!$K:$K,0)*1))</f>
        <v>I52</v>
      </c>
      <c r="H51" s="73" t="str">
        <f>INDEX(MIP!$K:$K,(MATCH("I"&amp;Zuordnung!H11,MIP!$K:$K,0)*1))</f>
        <v>I61</v>
      </c>
      <c r="I51" s="75" t="str">
        <f>INDEX(MIP!$K:$K,(MATCH("I"&amp;Zuordnung!I11,MIP!$K:$K,0)*1))</f>
        <v>I70</v>
      </c>
      <c r="K51" s="72" t="e">
        <f>INDEX(MIP!$K:$K,(MATCH("I"&amp;Zuordnung!K11,MIP!$K:$K,0)*1))</f>
        <v>#N/A</v>
      </c>
      <c r="L51" s="73" t="e">
        <f>INDEX(MIP!$K:$K,(MATCH("I"&amp;Zuordnung!L11,MIP!$K:$K,0)*1))</f>
        <v>#N/A</v>
      </c>
      <c r="M51" s="73" t="e">
        <f>INDEX(MIP!$K:$K,(MATCH("I"&amp;Zuordnung!M11,MIP!$K:$K,0)*1))</f>
        <v>#N/A</v>
      </c>
      <c r="N51" s="74" t="e">
        <f>INDEX(MIP!$K:$K,(MATCH("I"&amp;Zuordnung!N11,MIP!$K:$K,0)*1))</f>
        <v>#N/A</v>
      </c>
      <c r="O51" s="72" t="e">
        <f>INDEX(MIP!$K:$K,(MATCH("I"&amp;Zuordnung!O11,MIP!$K:$K,0)*1))</f>
        <v>#N/A</v>
      </c>
      <c r="P51" s="73" t="e">
        <f>INDEX(MIP!$K:$K,(MATCH("I"&amp;Zuordnung!P11,MIP!$K:$K,0)*1))</f>
        <v>#N/A</v>
      </c>
      <c r="Q51" s="73" t="e">
        <f>INDEX(MIP!$K:$K,(MATCH("I"&amp;Zuordnung!Q11,MIP!$K:$K,0)*1))</f>
        <v>#N/A</v>
      </c>
      <c r="R51" s="75" t="e">
        <f>INDEX(MIP!$K:$K,(MATCH("I"&amp;Zuordnung!R11,MIP!$K:$K,0)*1))</f>
        <v>#N/A</v>
      </c>
      <c r="T51" s="72" t="e">
        <f>INDEX(MIP!$K:$K,(MATCH("I"&amp;Zuordnung!T11,MIP!$K:$K,0)*1))</f>
        <v>#N/A</v>
      </c>
      <c r="U51" s="73" t="e">
        <f>INDEX(MIP!$K:$K,(MATCH("I"&amp;Zuordnung!U11,MIP!$K:$K,0)*1))</f>
        <v>#N/A</v>
      </c>
      <c r="V51" s="73" t="e">
        <f>INDEX(MIP!$K:$K,(MATCH("I"&amp;Zuordnung!V11,MIP!$K:$K,0)*1))</f>
        <v>#N/A</v>
      </c>
      <c r="W51" s="74" t="e">
        <f>INDEX(MIP!$K:$K,(MATCH("I"&amp;Zuordnung!W11,MIP!$K:$K,0)*1))</f>
        <v>#N/A</v>
      </c>
      <c r="X51" s="72" t="e">
        <f>INDEX(MIP!$K:$K,(MATCH("I"&amp;Zuordnung!X11,MIP!$K:$K,0)*1))</f>
        <v>#N/A</v>
      </c>
      <c r="Y51" s="73" t="e">
        <f>INDEX(MIP!$K:$K,(MATCH("I"&amp;Zuordnung!Y11,MIP!$K:$K,0)*1))</f>
        <v>#N/A</v>
      </c>
      <c r="Z51" s="73" t="e">
        <f>INDEX(MIP!$K:$K,(MATCH("I"&amp;Zuordnung!Z11,MIP!$K:$K,0)*1))</f>
        <v>#N/A</v>
      </c>
      <c r="AA51" s="75" t="e">
        <f>INDEX(MIP!$K:$K,(MATCH("I"&amp;Zuordnung!AA11,MIP!$K:$K,0)*1))</f>
        <v>#N/A</v>
      </c>
      <c r="AC51" s="72" t="e">
        <f>INDEX(MIP!$K:$K,(MATCH("I"&amp;Zuordnung!AC11,MIP!$K:$K,0)*1))</f>
        <v>#N/A</v>
      </c>
      <c r="AD51" s="73" t="e">
        <f>INDEX(MIP!$K:$K,(MATCH("I"&amp;Zuordnung!AD11,MIP!$K:$K,0)*1))</f>
        <v>#N/A</v>
      </c>
      <c r="AE51" s="73" t="e">
        <f>INDEX(MIP!$K:$K,(MATCH("I"&amp;Zuordnung!AE11,MIP!$K:$K,0)*1))</f>
        <v>#N/A</v>
      </c>
      <c r="AF51" s="74" t="e">
        <f>INDEX(MIP!$K:$K,(MATCH("I"&amp;Zuordnung!AF11,MIP!$K:$K,0)*1))</f>
        <v>#N/A</v>
      </c>
      <c r="AG51" s="72" t="e">
        <f>INDEX(MIP!$K:$K,(MATCH("I"&amp;Zuordnung!AG11,MIP!$K:$K,0)*1))</f>
        <v>#N/A</v>
      </c>
      <c r="AH51" s="73" t="e">
        <f>INDEX(MIP!$K:$K,(MATCH("I"&amp;Zuordnung!AH11,MIP!$K:$K,0)*1))</f>
        <v>#N/A</v>
      </c>
      <c r="AI51" s="73" t="e">
        <f>INDEX(MIP!$K:$K,(MATCH("I"&amp;Zuordnung!AI11,MIP!$K:$K,0)*1))</f>
        <v>#N/A</v>
      </c>
      <c r="AJ51" s="75" t="e">
        <f>INDEX(MIP!$K:$K,(MATCH("I"&amp;Zuordnung!AJ11,MIP!$K:$K,0)*1))</f>
        <v>#N/A</v>
      </c>
    </row>
    <row r="52" spans="2:36" ht="15.75" thickBot="1">
      <c r="B52" s="76" t="str">
        <f>INDEX(MIP!$K:$K,(MATCH("I"&amp;Zuordnung!B12,MIP!$K:$K,0)*1))</f>
        <v>I8</v>
      </c>
      <c r="C52" s="77" t="str">
        <f>INDEX(MIP!$K:$K,(MATCH("I"&amp;Zuordnung!C12,MIP!$K:$K,0)*1))</f>
        <v>I17</v>
      </c>
      <c r="D52" s="77" t="str">
        <f>INDEX(MIP!$K:$K,(MATCH("I"&amp;Zuordnung!D12,MIP!$K:$K,0)*1))</f>
        <v>I26</v>
      </c>
      <c r="E52" s="78" t="str">
        <f>INDEX(MIP!$K:$K,(MATCH("I"&amp;Zuordnung!E12,MIP!$K:$K,0)*1))</f>
        <v>I35</v>
      </c>
      <c r="F52" s="76" t="str">
        <f>INDEX(MIP!$K:$K,(MATCH("I"&amp;Zuordnung!F12,MIP!$K:$K,0)*1))</f>
        <v>I44</v>
      </c>
      <c r="G52" s="77" t="str">
        <f>INDEX(MIP!$K:$K,(MATCH("I"&amp;Zuordnung!G12,MIP!$K:$K,0)*1))</f>
        <v>I53</v>
      </c>
      <c r="H52" s="77" t="str">
        <f>INDEX(MIP!$K:$K,(MATCH("I"&amp;Zuordnung!H12,MIP!$K:$K,0)*1))</f>
        <v>I62</v>
      </c>
      <c r="I52" s="79" t="str">
        <f>INDEX(MIP!$K:$K,(MATCH("I"&amp;Zuordnung!I12,MIP!$K:$K,0)*1))</f>
        <v>I71</v>
      </c>
      <c r="K52" s="76" t="e">
        <f>INDEX(MIP!$K:$K,(MATCH("I"&amp;Zuordnung!K12,MIP!$K:$K,0)*1))</f>
        <v>#N/A</v>
      </c>
      <c r="L52" s="77" t="e">
        <f>INDEX(MIP!$K:$K,(MATCH("I"&amp;Zuordnung!L12,MIP!$K:$K,0)*1))</f>
        <v>#N/A</v>
      </c>
      <c r="M52" s="77" t="e">
        <f>INDEX(MIP!$K:$K,(MATCH("I"&amp;Zuordnung!M12,MIP!$K:$K,0)*1))</f>
        <v>#N/A</v>
      </c>
      <c r="N52" s="78" t="e">
        <f>INDEX(MIP!$K:$K,(MATCH("I"&amp;Zuordnung!N12,MIP!$K:$K,0)*1))</f>
        <v>#N/A</v>
      </c>
      <c r="O52" s="76" t="e">
        <f>INDEX(MIP!$K:$K,(MATCH("I"&amp;Zuordnung!O12,MIP!$K:$K,0)*1))</f>
        <v>#N/A</v>
      </c>
      <c r="P52" s="77" t="e">
        <f>INDEX(MIP!$K:$K,(MATCH("I"&amp;Zuordnung!P12,MIP!$K:$K,0)*1))</f>
        <v>#N/A</v>
      </c>
      <c r="Q52" s="77" t="e">
        <f>INDEX(MIP!$K:$K,(MATCH("I"&amp;Zuordnung!Q12,MIP!$K:$K,0)*1))</f>
        <v>#N/A</v>
      </c>
      <c r="R52" s="79" t="e">
        <f>INDEX(MIP!$K:$K,(MATCH("I"&amp;Zuordnung!R12,MIP!$K:$K,0)*1))</f>
        <v>#N/A</v>
      </c>
      <c r="T52" s="76" t="e">
        <f>INDEX(MIP!$K:$K,(MATCH("I"&amp;Zuordnung!T12,MIP!$K:$K,0)*1))</f>
        <v>#N/A</v>
      </c>
      <c r="U52" s="77" t="e">
        <f>INDEX(MIP!$K:$K,(MATCH("I"&amp;Zuordnung!U12,MIP!$K:$K,0)*1))</f>
        <v>#N/A</v>
      </c>
      <c r="V52" s="77" t="e">
        <f>INDEX(MIP!$K:$K,(MATCH("I"&amp;Zuordnung!V12,MIP!$K:$K,0)*1))</f>
        <v>#N/A</v>
      </c>
      <c r="W52" s="78" t="e">
        <f>INDEX(MIP!$K:$K,(MATCH("I"&amp;Zuordnung!W12,MIP!$K:$K,0)*1))</f>
        <v>#N/A</v>
      </c>
      <c r="X52" s="76" t="e">
        <f>INDEX(MIP!$K:$K,(MATCH("I"&amp;Zuordnung!X12,MIP!$K:$K,0)*1))</f>
        <v>#N/A</v>
      </c>
      <c r="Y52" s="77" t="e">
        <f>INDEX(MIP!$K:$K,(MATCH("I"&amp;Zuordnung!Y12,MIP!$K:$K,0)*1))</f>
        <v>#N/A</v>
      </c>
      <c r="Z52" s="77" t="e">
        <f>INDEX(MIP!$K:$K,(MATCH("I"&amp;Zuordnung!Z12,MIP!$K:$K,0)*1))</f>
        <v>#N/A</v>
      </c>
      <c r="AA52" s="79" t="e">
        <f>INDEX(MIP!$K:$K,(MATCH("I"&amp;Zuordnung!AA12,MIP!$K:$K,0)*1))</f>
        <v>#N/A</v>
      </c>
      <c r="AC52" s="76" t="e">
        <f>INDEX(MIP!$K:$K,(MATCH("I"&amp;Zuordnung!AC12,MIP!$K:$K,0)*1))</f>
        <v>#N/A</v>
      </c>
      <c r="AD52" s="77" t="e">
        <f>INDEX(MIP!$K:$K,(MATCH("I"&amp;Zuordnung!AD12,MIP!$K:$K,0)*1))</f>
        <v>#N/A</v>
      </c>
      <c r="AE52" s="77" t="e">
        <f>INDEX(MIP!$K:$K,(MATCH("I"&amp;Zuordnung!AE12,MIP!$K:$K,0)*1))</f>
        <v>#N/A</v>
      </c>
      <c r="AF52" s="78" t="e">
        <f>INDEX(MIP!$K:$K,(MATCH("I"&amp;Zuordnung!AF12,MIP!$K:$K,0)*1))</f>
        <v>#N/A</v>
      </c>
      <c r="AG52" s="76" t="e">
        <f>INDEX(MIP!$K:$K,(MATCH("I"&amp;Zuordnung!AG12,MIP!$K:$K,0)*1))</f>
        <v>#N/A</v>
      </c>
      <c r="AH52" s="77" t="e">
        <f>INDEX(MIP!$K:$K,(MATCH("I"&amp;Zuordnung!AH12,MIP!$K:$K,0)*1))</f>
        <v>#N/A</v>
      </c>
      <c r="AI52" s="77" t="e">
        <f>INDEX(MIP!$K:$K,(MATCH("I"&amp;Zuordnung!AI12,MIP!$K:$K,0)*1))</f>
        <v>#N/A</v>
      </c>
      <c r="AJ52" s="79" t="e">
        <f>INDEX(MIP!$K:$K,(MATCH("I"&amp;Zuordnung!AJ12,MIP!$K:$K,0)*1))</f>
        <v>#N/A</v>
      </c>
    </row>
    <row r="53" spans="2:36" s="81" customFormat="1" ht="15">
      <c r="B53" s="92" t="s">
        <v>610</v>
      </c>
      <c r="C53" s="93" t="s">
        <v>615</v>
      </c>
      <c r="D53" s="93" t="s">
        <v>616</v>
      </c>
      <c r="E53" s="94" t="s">
        <v>617</v>
      </c>
      <c r="F53" s="93" t="s">
        <v>618</v>
      </c>
      <c r="G53" s="93" t="s">
        <v>619</v>
      </c>
      <c r="H53" s="93" t="s">
        <v>670</v>
      </c>
      <c r="I53" s="94" t="s">
        <v>672</v>
      </c>
      <c r="K53" s="92" t="s">
        <v>610</v>
      </c>
      <c r="L53" s="93" t="s">
        <v>615</v>
      </c>
      <c r="M53" s="93" t="s">
        <v>616</v>
      </c>
      <c r="N53" s="94" t="s">
        <v>617</v>
      </c>
      <c r="O53" s="93" t="s">
        <v>618</v>
      </c>
      <c r="P53" s="93" t="s">
        <v>619</v>
      </c>
      <c r="Q53" s="93" t="s">
        <v>670</v>
      </c>
      <c r="R53" s="94" t="s">
        <v>672</v>
      </c>
      <c r="T53" s="92" t="s">
        <v>610</v>
      </c>
      <c r="U53" s="93" t="s">
        <v>615</v>
      </c>
      <c r="V53" s="93" t="s">
        <v>616</v>
      </c>
      <c r="W53" s="94" t="s">
        <v>617</v>
      </c>
      <c r="X53" s="93" t="s">
        <v>618</v>
      </c>
      <c r="Y53" s="93" t="s">
        <v>619</v>
      </c>
      <c r="Z53" s="93" t="s">
        <v>670</v>
      </c>
      <c r="AA53" s="94" t="s">
        <v>672</v>
      </c>
      <c r="AC53" s="92" t="s">
        <v>610</v>
      </c>
      <c r="AD53" s="93" t="s">
        <v>615</v>
      </c>
      <c r="AE53" s="93" t="s">
        <v>616</v>
      </c>
      <c r="AF53" s="94" t="s">
        <v>617</v>
      </c>
      <c r="AG53" s="93" t="s">
        <v>618</v>
      </c>
      <c r="AH53" s="93" t="s">
        <v>619</v>
      </c>
      <c r="AI53" s="93" t="s">
        <v>670</v>
      </c>
      <c r="AJ53" s="94" t="s">
        <v>672</v>
      </c>
    </row>
    <row r="54" spans="2:36" s="81" customFormat="1" ht="15.75" thickBot="1">
      <c r="B54" s="125" t="s">
        <v>691</v>
      </c>
      <c r="C54" s="123"/>
      <c r="D54" s="123"/>
      <c r="E54" s="124"/>
      <c r="F54" s="123" t="s">
        <v>701</v>
      </c>
      <c r="G54" s="123"/>
      <c r="H54" s="123"/>
      <c r="I54" s="124"/>
      <c r="K54" s="125" t="s">
        <v>702</v>
      </c>
      <c r="L54" s="123"/>
      <c r="M54" s="123"/>
      <c r="N54" s="124"/>
      <c r="O54" s="123" t="s">
        <v>703</v>
      </c>
      <c r="P54" s="123"/>
      <c r="Q54" s="123"/>
      <c r="R54" s="124"/>
      <c r="T54" s="125" t="s">
        <v>704</v>
      </c>
      <c r="U54" s="123"/>
      <c r="V54" s="123"/>
      <c r="W54" s="124"/>
      <c r="X54" s="123" t="s">
        <v>705</v>
      </c>
      <c r="Y54" s="123"/>
      <c r="Z54" s="123"/>
      <c r="AA54" s="124"/>
      <c r="AC54" s="125" t="s">
        <v>709</v>
      </c>
      <c r="AD54" s="123"/>
      <c r="AE54" s="123"/>
      <c r="AF54" s="124"/>
      <c r="AG54" s="123" t="s">
        <v>710</v>
      </c>
      <c r="AH54" s="123"/>
      <c r="AI54" s="123"/>
      <c r="AJ54" s="124"/>
    </row>
    <row r="55" ht="15.75" thickBot="1"/>
    <row r="56" spans="2:36" ht="16.5" thickBot="1">
      <c r="B56" s="120" t="s">
        <v>679</v>
      </c>
      <c r="C56" s="121"/>
      <c r="D56" s="121"/>
      <c r="E56" s="121"/>
      <c r="F56" s="121"/>
      <c r="G56" s="121"/>
      <c r="H56" s="121"/>
      <c r="I56" s="122"/>
      <c r="K56" s="120" t="s">
        <v>680</v>
      </c>
      <c r="L56" s="121"/>
      <c r="M56" s="121"/>
      <c r="N56" s="121"/>
      <c r="O56" s="121"/>
      <c r="P56" s="121"/>
      <c r="Q56" s="121"/>
      <c r="R56" s="122"/>
      <c r="T56" s="120" t="s">
        <v>681</v>
      </c>
      <c r="U56" s="121"/>
      <c r="V56" s="121"/>
      <c r="W56" s="121"/>
      <c r="X56" s="121"/>
      <c r="Y56" s="121"/>
      <c r="Z56" s="121"/>
      <c r="AA56" s="122"/>
      <c r="AC56" s="120" t="s">
        <v>682</v>
      </c>
      <c r="AD56" s="121"/>
      <c r="AE56" s="121"/>
      <c r="AF56" s="121"/>
      <c r="AG56" s="121"/>
      <c r="AH56" s="121"/>
      <c r="AI56" s="121"/>
      <c r="AJ56" s="122"/>
    </row>
    <row r="57" spans="2:36" ht="15">
      <c r="B57" s="83"/>
      <c r="C57" s="86"/>
      <c r="D57" s="69" t="str">
        <f>INDEX(MIP!$K:$K,(MATCH("O"&amp;Zuordnung!D15,MIP!$K:$K,0)*1))</f>
        <v>O18</v>
      </c>
      <c r="E57" s="70" t="str">
        <f>INDEX(MIP!$K:$K,(MATCH("O"&amp;Zuordnung!E15,MIP!$K:$K,0)*1))</f>
        <v>O27</v>
      </c>
      <c r="F57" s="68" t="str">
        <f>INDEX(MIP!$K:$K,(MATCH("O"&amp;Zuordnung!F15,MIP!$K:$K,0)*1))</f>
        <v>O36</v>
      </c>
      <c r="G57" s="69" t="e">
        <f>INDEX(MIP!$K:$K,(MATCH("O"&amp;Zuordnung!G15,MIP!$K:$K,0)*1))</f>
        <v>#N/A</v>
      </c>
      <c r="H57" s="69" t="e">
        <f>INDEX(MIP!$K:$K,(MATCH("O"&amp;Zuordnung!H15,MIP!$K:$K,0)*1))</f>
        <v>#N/A</v>
      </c>
      <c r="I57" s="88"/>
      <c r="J57" s="52"/>
      <c r="K57" s="83"/>
      <c r="L57" s="86"/>
      <c r="M57" s="69" t="e">
        <f>INDEX(MIP!$K:$K,(MATCH("O"&amp;Zuordnung!M15,MIP!$K:$K,0)*1))</f>
        <v>#N/A</v>
      </c>
      <c r="N57" s="70" t="e">
        <f>INDEX(MIP!$K:$K,(MATCH("O"&amp;Zuordnung!N15,MIP!$K:$K,0)*1))</f>
        <v>#N/A</v>
      </c>
      <c r="O57" s="68" t="e">
        <f>INDEX(MIP!$K:$K,(MATCH("O"&amp;Zuordnung!O15,MIP!$K:$K,0)*1))</f>
        <v>#N/A</v>
      </c>
      <c r="P57" s="69" t="e">
        <f>INDEX(MIP!$K:$K,(MATCH("O"&amp;Zuordnung!P15,MIP!$K:$K,0)*1))</f>
        <v>#N/A</v>
      </c>
      <c r="Q57" s="69" t="e">
        <f>INDEX(MIP!$K:$K,(MATCH("O"&amp;Zuordnung!Q15,MIP!$K:$K,0)*1))</f>
        <v>#N/A</v>
      </c>
      <c r="R57" s="88"/>
      <c r="S57" s="52"/>
      <c r="T57" s="83"/>
      <c r="U57" s="86"/>
      <c r="V57" s="69" t="e">
        <f>INDEX(MIP!$K:$K,(MATCH("O"&amp;Zuordnung!V15,MIP!$K:$K,0)*1))</f>
        <v>#N/A</v>
      </c>
      <c r="W57" s="70" t="e">
        <f>INDEX(MIP!$K:$K,(MATCH("O"&amp;Zuordnung!W15,MIP!$K:$K,0)*1))</f>
        <v>#N/A</v>
      </c>
      <c r="X57" s="68" t="e">
        <f>INDEX(MIP!$K:$K,(MATCH("O"&amp;Zuordnung!X15,MIP!$K:$K,0)*1))</f>
        <v>#N/A</v>
      </c>
      <c r="Y57" s="69" t="e">
        <f>INDEX(MIP!$K:$K,(MATCH("O"&amp;Zuordnung!Y15,MIP!$K:$K,0)*1))</f>
        <v>#N/A</v>
      </c>
      <c r="Z57" s="69" t="e">
        <f>INDEX(MIP!$K:$K,(MATCH("O"&amp;Zuordnung!Z15,MIP!$K:$K,0)*1))</f>
        <v>#N/A</v>
      </c>
      <c r="AA57" s="88"/>
      <c r="AB57" s="52"/>
      <c r="AC57" s="83"/>
      <c r="AD57" s="86"/>
      <c r="AE57" s="69" t="e">
        <f>INDEX(MIP!$K:$K,(MATCH("O"&amp;Zuordnung!AE15,MIP!$K:$K,0)*1))</f>
        <v>#N/A</v>
      </c>
      <c r="AF57" s="70" t="e">
        <f>INDEX(MIP!$K:$K,(MATCH("O"&amp;Zuordnung!AF15,MIP!$K:$K,0)*1))</f>
        <v>#N/A</v>
      </c>
      <c r="AG57" s="68" t="e">
        <f>INDEX(MIP!$K:$K,(MATCH("O"&amp;Zuordnung!AG15,MIP!$K:$K,0)*1))</f>
        <v>#N/A</v>
      </c>
      <c r="AH57" s="69" t="e">
        <f>INDEX(MIP!$K:$K,(MATCH("O"&amp;Zuordnung!AH15,MIP!$K:$K,0)*1))</f>
        <v>#N/A</v>
      </c>
      <c r="AI57" s="69" t="e">
        <f>INDEX(MIP!$K:$K,(MATCH("O"&amp;Zuordnung!AI15,MIP!$K:$K,0)*1))</f>
        <v>#N/A</v>
      </c>
      <c r="AJ57" s="88"/>
    </row>
    <row r="58" spans="2:36" ht="15">
      <c r="B58" s="84"/>
      <c r="C58" s="87"/>
      <c r="D58" s="73" t="str">
        <f>INDEX(MIP!$K:$K,(MATCH("O"&amp;Zuordnung!D16,MIP!$K:$K,0)*1))</f>
        <v>O19</v>
      </c>
      <c r="E58" s="74" t="str">
        <f>INDEX(MIP!$K:$K,(MATCH("O"&amp;Zuordnung!E16,MIP!$K:$K,0)*1))</f>
        <v>O28</v>
      </c>
      <c r="F58" s="72" t="str">
        <f>INDEX(MIP!$K:$K,(MATCH("O"&amp;Zuordnung!F16,MIP!$K:$K,0)*1))</f>
        <v>O37</v>
      </c>
      <c r="G58" s="73" t="e">
        <f>INDEX(MIP!$K:$K,(MATCH("O"&amp;Zuordnung!G16,MIP!$K:$K,0)*1))</f>
        <v>#N/A</v>
      </c>
      <c r="H58" s="73" t="e">
        <f>INDEX(MIP!$K:$K,(MATCH("O"&amp;Zuordnung!H16,MIP!$K:$K,0)*1))</f>
        <v>#N/A</v>
      </c>
      <c r="I58" s="89"/>
      <c r="K58" s="84"/>
      <c r="L58" s="87"/>
      <c r="M58" s="73" t="e">
        <f>INDEX(MIP!$K:$K,(MATCH("O"&amp;Zuordnung!M16,MIP!$K:$K,0)*1))</f>
        <v>#N/A</v>
      </c>
      <c r="N58" s="74" t="e">
        <f>INDEX(MIP!$K:$K,(MATCH("O"&amp;Zuordnung!N16,MIP!$K:$K,0)*1))</f>
        <v>#N/A</v>
      </c>
      <c r="O58" s="72" t="e">
        <f>INDEX(MIP!$K:$K,(MATCH("O"&amp;Zuordnung!O16,MIP!$K:$K,0)*1))</f>
        <v>#N/A</v>
      </c>
      <c r="P58" s="73" t="e">
        <f>INDEX(MIP!$K:$K,(MATCH("O"&amp;Zuordnung!P16,MIP!$K:$K,0)*1))</f>
        <v>#N/A</v>
      </c>
      <c r="Q58" s="73" t="e">
        <f>INDEX(MIP!$K:$K,(MATCH("O"&amp;Zuordnung!Q16,MIP!$K:$K,0)*1))</f>
        <v>#N/A</v>
      </c>
      <c r="R58" s="89"/>
      <c r="T58" s="84"/>
      <c r="U58" s="87"/>
      <c r="V58" s="73" t="e">
        <f>INDEX(MIP!$K:$K,(MATCH("O"&amp;Zuordnung!V16,MIP!$K:$K,0)*1))</f>
        <v>#N/A</v>
      </c>
      <c r="W58" s="74" t="e">
        <f>INDEX(MIP!$K:$K,(MATCH("O"&amp;Zuordnung!W16,MIP!$K:$K,0)*1))</f>
        <v>#N/A</v>
      </c>
      <c r="X58" s="72" t="e">
        <f>INDEX(MIP!$K:$K,(MATCH("O"&amp;Zuordnung!X16,MIP!$K:$K,0)*1))</f>
        <v>#N/A</v>
      </c>
      <c r="Y58" s="73" t="e">
        <f>INDEX(MIP!$K:$K,(MATCH("O"&amp;Zuordnung!Y16,MIP!$K:$K,0)*1))</f>
        <v>#N/A</v>
      </c>
      <c r="Z58" s="73" t="e">
        <f>INDEX(MIP!$K:$K,(MATCH("O"&amp;Zuordnung!Z16,MIP!$K:$K,0)*1))</f>
        <v>#N/A</v>
      </c>
      <c r="AA58" s="89"/>
      <c r="AC58" s="84"/>
      <c r="AD58" s="87"/>
      <c r="AE58" s="73" t="e">
        <f>INDEX(MIP!$K:$K,(MATCH("O"&amp;Zuordnung!AE16,MIP!$K:$K,0)*1))</f>
        <v>#N/A</v>
      </c>
      <c r="AF58" s="74" t="e">
        <f>INDEX(MIP!$K:$K,(MATCH("O"&amp;Zuordnung!AF16,MIP!$K:$K,0)*1))</f>
        <v>#N/A</v>
      </c>
      <c r="AG58" s="72" t="e">
        <f>INDEX(MIP!$K:$K,(MATCH("O"&amp;Zuordnung!AG16,MIP!$K:$K,0)*1))</f>
        <v>#N/A</v>
      </c>
      <c r="AH58" s="73" t="e">
        <f>INDEX(MIP!$K:$K,(MATCH("O"&amp;Zuordnung!AH16,MIP!$K:$K,0)*1))</f>
        <v>#N/A</v>
      </c>
      <c r="AI58" s="73" t="e">
        <f>INDEX(MIP!$K:$K,(MATCH("O"&amp;Zuordnung!AI16,MIP!$K:$K,0)*1))</f>
        <v>#N/A</v>
      </c>
      <c r="AJ58" s="89"/>
    </row>
    <row r="59" spans="2:36" ht="15">
      <c r="B59" s="84"/>
      <c r="C59" s="73" t="str">
        <f>INDEX(MIP!$K:$K,(MATCH("O"&amp;Zuordnung!C17,MIP!$K:$K,0)*1))</f>
        <v>O11</v>
      </c>
      <c r="D59" s="73" t="str">
        <f>INDEX(MIP!$K:$K,(MATCH("O"&amp;Zuordnung!D17,MIP!$K:$K,0)*1))</f>
        <v>O20</v>
      </c>
      <c r="E59" s="74" t="str">
        <f>INDEX(MIP!$K:$K,(MATCH("O"&amp;Zuordnung!E17,MIP!$K:$K,0)*1))</f>
        <v>O29</v>
      </c>
      <c r="F59" s="72" t="str">
        <f>INDEX(MIP!$K:$K,(MATCH("O"&amp;Zuordnung!F17,MIP!$K:$K,0)*1))</f>
        <v>O38</v>
      </c>
      <c r="G59" s="73" t="e">
        <f>INDEX(MIP!$K:$K,(MATCH("O"&amp;Zuordnung!G17,MIP!$K:$K,0)*1))</f>
        <v>#N/A</v>
      </c>
      <c r="H59" s="87"/>
      <c r="I59" s="89"/>
      <c r="K59" s="84"/>
      <c r="L59" s="73" t="e">
        <f>INDEX(MIP!$K:$K,(MATCH("O"&amp;Zuordnung!L17,MIP!$K:$K,0)*1))</f>
        <v>#N/A</v>
      </c>
      <c r="M59" s="73" t="e">
        <f>INDEX(MIP!$K:$K,(MATCH("O"&amp;Zuordnung!M17,MIP!$K:$K,0)*1))</f>
        <v>#N/A</v>
      </c>
      <c r="N59" s="74" t="e">
        <f>INDEX(MIP!$K:$K,(MATCH("O"&amp;Zuordnung!N17,MIP!$K:$K,0)*1))</f>
        <v>#N/A</v>
      </c>
      <c r="O59" s="72" t="e">
        <f>INDEX(MIP!$K:$K,(MATCH("O"&amp;Zuordnung!O17,MIP!$K:$K,0)*1))</f>
        <v>#N/A</v>
      </c>
      <c r="P59" s="73" t="e">
        <f>INDEX(MIP!$K:$K,(MATCH("O"&amp;Zuordnung!P17,MIP!$K:$K,0)*1))</f>
        <v>#N/A</v>
      </c>
      <c r="Q59" s="87"/>
      <c r="R59" s="89"/>
      <c r="T59" s="84"/>
      <c r="U59" s="73" t="e">
        <f>INDEX(MIP!$K:$K,(MATCH("O"&amp;Zuordnung!U17,MIP!$K:$K,0)*1))</f>
        <v>#N/A</v>
      </c>
      <c r="V59" s="73" t="e">
        <f>INDEX(MIP!$K:$K,(MATCH("O"&amp;Zuordnung!V17,MIP!$K:$K,0)*1))</f>
        <v>#N/A</v>
      </c>
      <c r="W59" s="74" t="e">
        <f>INDEX(MIP!$K:$K,(MATCH("O"&amp;Zuordnung!W17,MIP!$K:$K,0)*1))</f>
        <v>#N/A</v>
      </c>
      <c r="X59" s="72" t="e">
        <f>INDEX(MIP!$K:$K,(MATCH("O"&amp;Zuordnung!X17,MIP!$K:$K,0)*1))</f>
        <v>#N/A</v>
      </c>
      <c r="Y59" s="73" t="e">
        <f>INDEX(MIP!$K:$K,(MATCH("O"&amp;Zuordnung!Y17,MIP!$K:$K,0)*1))</f>
        <v>#N/A</v>
      </c>
      <c r="Z59" s="87"/>
      <c r="AA59" s="89"/>
      <c r="AC59" s="84"/>
      <c r="AD59" s="73" t="e">
        <f>INDEX(MIP!$K:$K,(MATCH("O"&amp;Zuordnung!AD17,MIP!$K:$K,0)*1))</f>
        <v>#N/A</v>
      </c>
      <c r="AE59" s="73" t="e">
        <f>INDEX(MIP!$K:$K,(MATCH("O"&amp;Zuordnung!AE17,MIP!$K:$K,0)*1))</f>
        <v>#N/A</v>
      </c>
      <c r="AF59" s="74" t="e">
        <f>INDEX(MIP!$K:$K,(MATCH("O"&amp;Zuordnung!AF17,MIP!$K:$K,0)*1))</f>
        <v>#N/A</v>
      </c>
      <c r="AG59" s="72" t="e">
        <f>INDEX(MIP!$K:$K,(MATCH("O"&amp;Zuordnung!AG17,MIP!$K:$K,0)*1))</f>
        <v>#N/A</v>
      </c>
      <c r="AH59" s="73" t="e">
        <f>INDEX(MIP!$K:$K,(MATCH("O"&amp;Zuordnung!AH17,MIP!$K:$K,0)*1))</f>
        <v>#N/A</v>
      </c>
      <c r="AI59" s="87"/>
      <c r="AJ59" s="89"/>
    </row>
    <row r="60" spans="2:36" ht="15">
      <c r="B60" s="84"/>
      <c r="C60" s="73" t="str">
        <f>INDEX(MIP!$K:$K,(MATCH("O"&amp;Zuordnung!C18,MIP!$K:$K,0)*1))</f>
        <v>O12</v>
      </c>
      <c r="D60" s="73" t="str">
        <f>INDEX(MIP!$K:$K,(MATCH("O"&amp;Zuordnung!D18,MIP!$K:$K,0)*1))</f>
        <v>O21</v>
      </c>
      <c r="E60" s="74" t="str">
        <f>INDEX(MIP!$K:$K,(MATCH("O"&amp;Zuordnung!E18,MIP!$K:$K,0)*1))</f>
        <v>O30</v>
      </c>
      <c r="F60" s="72" t="str">
        <f>INDEX(MIP!$K:$K,(MATCH("O"&amp;Zuordnung!F18,MIP!$K:$K,0)*1))</f>
        <v>O39</v>
      </c>
      <c r="G60" s="73" t="e">
        <f>INDEX(MIP!$K:$K,(MATCH("O"&amp;Zuordnung!G18,MIP!$K:$K,0)*1))</f>
        <v>#N/A</v>
      </c>
      <c r="H60" s="87"/>
      <c r="I60" s="89"/>
      <c r="K60" s="84"/>
      <c r="L60" s="73" t="e">
        <f>INDEX(MIP!$K:$K,(MATCH("O"&amp;Zuordnung!L18,MIP!$K:$K,0)*1))</f>
        <v>#N/A</v>
      </c>
      <c r="M60" s="73" t="e">
        <f>INDEX(MIP!$K:$K,(MATCH("O"&amp;Zuordnung!M18,MIP!$K:$K,0)*1))</f>
        <v>#N/A</v>
      </c>
      <c r="N60" s="74" t="e">
        <f>INDEX(MIP!$K:$K,(MATCH("O"&amp;Zuordnung!N18,MIP!$K:$K,0)*1))</f>
        <v>#N/A</v>
      </c>
      <c r="O60" s="72" t="e">
        <f>INDEX(MIP!$K:$K,(MATCH("O"&amp;Zuordnung!O18,MIP!$K:$K,0)*1))</f>
        <v>#N/A</v>
      </c>
      <c r="P60" s="73" t="e">
        <f>INDEX(MIP!$K:$K,(MATCH("O"&amp;Zuordnung!P18,MIP!$K:$K,0)*1))</f>
        <v>#N/A</v>
      </c>
      <c r="Q60" s="87"/>
      <c r="R60" s="89"/>
      <c r="T60" s="84"/>
      <c r="U60" s="73" t="e">
        <f>INDEX(MIP!$K:$K,(MATCH("O"&amp;Zuordnung!U18,MIP!$K:$K,0)*1))</f>
        <v>#N/A</v>
      </c>
      <c r="V60" s="73" t="e">
        <f>INDEX(MIP!$K:$K,(MATCH("O"&amp;Zuordnung!V18,MIP!$K:$K,0)*1))</f>
        <v>#N/A</v>
      </c>
      <c r="W60" s="74" t="e">
        <f>INDEX(MIP!$K:$K,(MATCH("O"&amp;Zuordnung!W18,MIP!$K:$K,0)*1))</f>
        <v>#N/A</v>
      </c>
      <c r="X60" s="72" t="e">
        <f>INDEX(MIP!$K:$K,(MATCH("O"&amp;Zuordnung!X18,MIP!$K:$K,0)*1))</f>
        <v>#N/A</v>
      </c>
      <c r="Y60" s="73" t="e">
        <f>INDEX(MIP!$K:$K,(MATCH("O"&amp;Zuordnung!Y18,MIP!$K:$K,0)*1))</f>
        <v>#N/A</v>
      </c>
      <c r="Z60" s="87"/>
      <c r="AA60" s="89"/>
      <c r="AC60" s="84"/>
      <c r="AD60" s="73" t="e">
        <f>INDEX(MIP!$K:$K,(MATCH("O"&amp;Zuordnung!AD18,MIP!$K:$K,0)*1))</f>
        <v>#N/A</v>
      </c>
      <c r="AE60" s="73" t="e">
        <f>INDEX(MIP!$K:$K,(MATCH("O"&amp;Zuordnung!AE18,MIP!$K:$K,0)*1))</f>
        <v>#N/A</v>
      </c>
      <c r="AF60" s="74" t="e">
        <f>INDEX(MIP!$K:$K,(MATCH("O"&amp;Zuordnung!AF18,MIP!$K:$K,0)*1))</f>
        <v>#N/A</v>
      </c>
      <c r="AG60" s="72" t="e">
        <f>INDEX(MIP!$K:$K,(MATCH("O"&amp;Zuordnung!AG18,MIP!$K:$K,0)*1))</f>
        <v>#N/A</v>
      </c>
      <c r="AH60" s="73" t="e">
        <f>INDEX(MIP!$K:$K,(MATCH("O"&amp;Zuordnung!AH18,MIP!$K:$K,0)*1))</f>
        <v>#N/A</v>
      </c>
      <c r="AI60" s="87"/>
      <c r="AJ60" s="89"/>
    </row>
    <row r="61" spans="2:36" ht="15">
      <c r="B61" s="84"/>
      <c r="C61" s="73" t="str">
        <f>INDEX(MIP!$K:$K,(MATCH("O"&amp;Zuordnung!C19,MIP!$K:$K,0)*1))</f>
        <v>O13</v>
      </c>
      <c r="D61" s="73" t="str">
        <f>INDEX(MIP!$K:$K,(MATCH("O"&amp;Zuordnung!D19,MIP!$K:$K,0)*1))</f>
        <v>O22</v>
      </c>
      <c r="E61" s="74" t="str">
        <f>INDEX(MIP!$K:$K,(MATCH("O"&amp;Zuordnung!E19,MIP!$K:$K,0)*1))</f>
        <v>O31</v>
      </c>
      <c r="F61" s="72" t="str">
        <f>INDEX(MIP!$K:$K,(MATCH("O"&amp;Zuordnung!F19,MIP!$K:$K,0)*1))</f>
        <v>O40</v>
      </c>
      <c r="G61" s="73" t="e">
        <f>INDEX(MIP!$K:$K,(MATCH("O"&amp;Zuordnung!G19,MIP!$K:$K,0)*1))</f>
        <v>#N/A</v>
      </c>
      <c r="H61" s="87"/>
      <c r="I61" s="89"/>
      <c r="K61" s="84"/>
      <c r="L61" s="73" t="e">
        <f>INDEX(MIP!$K:$K,(MATCH("O"&amp;Zuordnung!L19,MIP!$K:$K,0)*1))</f>
        <v>#N/A</v>
      </c>
      <c r="M61" s="73" t="e">
        <f>INDEX(MIP!$K:$K,(MATCH("O"&amp;Zuordnung!M19,MIP!$K:$K,0)*1))</f>
        <v>#N/A</v>
      </c>
      <c r="N61" s="74" t="e">
        <f>INDEX(MIP!$K:$K,(MATCH("O"&amp;Zuordnung!N19,MIP!$K:$K,0)*1))</f>
        <v>#N/A</v>
      </c>
      <c r="O61" s="72" t="e">
        <f>INDEX(MIP!$K:$K,(MATCH("O"&amp;Zuordnung!O19,MIP!$K:$K,0)*1))</f>
        <v>#N/A</v>
      </c>
      <c r="P61" s="73" t="e">
        <f>INDEX(MIP!$K:$K,(MATCH("O"&amp;Zuordnung!P19,MIP!$K:$K,0)*1))</f>
        <v>#N/A</v>
      </c>
      <c r="Q61" s="87"/>
      <c r="R61" s="89"/>
      <c r="T61" s="84"/>
      <c r="U61" s="73" t="e">
        <f>INDEX(MIP!$K:$K,(MATCH("O"&amp;Zuordnung!U19,MIP!$K:$K,0)*1))</f>
        <v>#N/A</v>
      </c>
      <c r="V61" s="73" t="e">
        <f>INDEX(MIP!$K:$K,(MATCH("O"&amp;Zuordnung!V19,MIP!$K:$K,0)*1))</f>
        <v>#N/A</v>
      </c>
      <c r="W61" s="74" t="e">
        <f>INDEX(MIP!$K:$K,(MATCH("O"&amp;Zuordnung!W19,MIP!$K:$K,0)*1))</f>
        <v>#N/A</v>
      </c>
      <c r="X61" s="72" t="e">
        <f>INDEX(MIP!$K:$K,(MATCH("O"&amp;Zuordnung!X19,MIP!$K:$K,0)*1))</f>
        <v>#N/A</v>
      </c>
      <c r="Y61" s="73" t="e">
        <f>INDEX(MIP!$K:$K,(MATCH("O"&amp;Zuordnung!Y19,MIP!$K:$K,0)*1))</f>
        <v>#N/A</v>
      </c>
      <c r="Z61" s="87"/>
      <c r="AA61" s="89"/>
      <c r="AC61" s="84"/>
      <c r="AD61" s="73" t="e">
        <f>INDEX(MIP!$K:$K,(MATCH("O"&amp;Zuordnung!AD19,MIP!$K:$K,0)*1))</f>
        <v>#N/A</v>
      </c>
      <c r="AE61" s="73" t="e">
        <f>INDEX(MIP!$K:$K,(MATCH("O"&amp;Zuordnung!AE19,MIP!$K:$K,0)*1))</f>
        <v>#N/A</v>
      </c>
      <c r="AF61" s="74" t="e">
        <f>INDEX(MIP!$K:$K,(MATCH("O"&amp;Zuordnung!AF19,MIP!$K:$K,0)*1))</f>
        <v>#N/A</v>
      </c>
      <c r="AG61" s="72" t="e">
        <f>INDEX(MIP!$K:$K,(MATCH("O"&amp;Zuordnung!AG19,MIP!$K:$K,0)*1))</f>
        <v>#N/A</v>
      </c>
      <c r="AH61" s="73" t="e">
        <f>INDEX(MIP!$K:$K,(MATCH("O"&amp;Zuordnung!AH19,MIP!$K:$K,0)*1))</f>
        <v>#N/A</v>
      </c>
      <c r="AI61" s="87"/>
      <c r="AJ61" s="89"/>
    </row>
    <row r="62" spans="2:36" ht="15">
      <c r="B62" s="84"/>
      <c r="C62" s="73" t="str">
        <f>INDEX(MIP!$K:$K,(MATCH("O"&amp;Zuordnung!C20,MIP!$K:$K,0)*1))</f>
        <v>O14</v>
      </c>
      <c r="D62" s="73" t="str">
        <f>INDEX(MIP!$K:$K,(MATCH("O"&amp;Zuordnung!D20,MIP!$K:$K,0)*1))</f>
        <v>O23</v>
      </c>
      <c r="E62" s="74" t="str">
        <f>INDEX(MIP!$K:$K,(MATCH("O"&amp;Zuordnung!E20,MIP!$K:$K,0)*1))</f>
        <v>O32</v>
      </c>
      <c r="F62" s="72" t="e">
        <f>INDEX(MIP!$K:$K,(MATCH("O"&amp;Zuordnung!F20,MIP!$K:$K,0)*1))</f>
        <v>#N/A</v>
      </c>
      <c r="G62" s="73" t="e">
        <f>INDEX(MIP!$K:$K,(MATCH("O"&amp;Zuordnung!G20,MIP!$K:$K,0)*1))</f>
        <v>#N/A</v>
      </c>
      <c r="H62" s="87"/>
      <c r="I62" s="89"/>
      <c r="K62" s="84"/>
      <c r="L62" s="73" t="e">
        <f>INDEX(MIP!$K:$K,(MATCH("O"&amp;Zuordnung!L20,MIP!$K:$K,0)*1))</f>
        <v>#N/A</v>
      </c>
      <c r="M62" s="73" t="e">
        <f>INDEX(MIP!$K:$K,(MATCH("O"&amp;Zuordnung!M20,MIP!$K:$K,0)*1))</f>
        <v>#N/A</v>
      </c>
      <c r="N62" s="74" t="e">
        <f>INDEX(MIP!$K:$K,(MATCH("O"&amp;Zuordnung!N20,MIP!$K:$K,0)*1))</f>
        <v>#N/A</v>
      </c>
      <c r="O62" s="72" t="e">
        <f>INDEX(MIP!$K:$K,(MATCH("O"&amp;Zuordnung!O20,MIP!$K:$K,0)*1))</f>
        <v>#N/A</v>
      </c>
      <c r="P62" s="73" t="e">
        <f>INDEX(MIP!$K:$K,(MATCH("O"&amp;Zuordnung!P20,MIP!$K:$K,0)*1))</f>
        <v>#N/A</v>
      </c>
      <c r="Q62" s="87"/>
      <c r="R62" s="89"/>
      <c r="T62" s="84"/>
      <c r="U62" s="73" t="e">
        <f>INDEX(MIP!$K:$K,(MATCH("O"&amp;Zuordnung!U20,MIP!$K:$K,0)*1))</f>
        <v>#N/A</v>
      </c>
      <c r="V62" s="73" t="e">
        <f>INDEX(MIP!$K:$K,(MATCH("O"&amp;Zuordnung!V20,MIP!$K:$K,0)*1))</f>
        <v>#N/A</v>
      </c>
      <c r="W62" s="74" t="e">
        <f>INDEX(MIP!$K:$K,(MATCH("O"&amp;Zuordnung!W20,MIP!$K:$K,0)*1))</f>
        <v>#N/A</v>
      </c>
      <c r="X62" s="72" t="e">
        <f>INDEX(MIP!$K:$K,(MATCH("O"&amp;Zuordnung!X20,MIP!$K:$K,0)*1))</f>
        <v>#N/A</v>
      </c>
      <c r="Y62" s="73" t="e">
        <f>INDEX(MIP!$K:$K,(MATCH("O"&amp;Zuordnung!Y20,MIP!$K:$K,0)*1))</f>
        <v>#N/A</v>
      </c>
      <c r="Z62" s="87"/>
      <c r="AA62" s="89"/>
      <c r="AC62" s="84"/>
      <c r="AD62" s="73" t="e">
        <f>INDEX(MIP!$K:$K,(MATCH("O"&amp;Zuordnung!AD20,MIP!$K:$K,0)*1))</f>
        <v>#N/A</v>
      </c>
      <c r="AE62" s="73" t="e">
        <f>INDEX(MIP!$K:$K,(MATCH("O"&amp;Zuordnung!AE20,MIP!$K:$K,0)*1))</f>
        <v>#N/A</v>
      </c>
      <c r="AF62" s="74" t="e">
        <f>INDEX(MIP!$K:$K,(MATCH("O"&amp;Zuordnung!AF20,MIP!$K:$K,0)*1))</f>
        <v>#N/A</v>
      </c>
      <c r="AG62" s="72" t="e">
        <f>INDEX(MIP!$K:$K,(MATCH("O"&amp;Zuordnung!AG20,MIP!$K:$K,0)*1))</f>
        <v>#N/A</v>
      </c>
      <c r="AH62" s="73" t="e">
        <f>INDEX(MIP!$K:$K,(MATCH("O"&amp;Zuordnung!AH20,MIP!$K:$K,0)*1))</f>
        <v>#N/A</v>
      </c>
      <c r="AI62" s="87"/>
      <c r="AJ62" s="89"/>
    </row>
    <row r="63" spans="2:36" ht="15">
      <c r="B63" s="84"/>
      <c r="C63" s="73" t="str">
        <f>INDEX(MIP!$K:$K,(MATCH("O"&amp;Zuordnung!C21,MIP!$K:$K,0)*1))</f>
        <v>O15</v>
      </c>
      <c r="D63" s="73" t="str">
        <f>INDEX(MIP!$K:$K,(MATCH("O"&amp;Zuordnung!D21,MIP!$K:$K,0)*1))</f>
        <v>O24</v>
      </c>
      <c r="E63" s="74" t="str">
        <f>INDEX(MIP!$K:$K,(MATCH("O"&amp;Zuordnung!E21,MIP!$K:$K,0)*1))</f>
        <v>O33</v>
      </c>
      <c r="F63" s="72" t="e">
        <f>INDEX(MIP!$K:$K,(MATCH("O"&amp;Zuordnung!F21,MIP!$K:$K,0)*1))</f>
        <v>#N/A</v>
      </c>
      <c r="G63" s="73" t="e">
        <f>INDEX(MIP!$K:$K,(MATCH("O"&amp;Zuordnung!G21,MIP!$K:$K,0)*1))</f>
        <v>#N/A</v>
      </c>
      <c r="H63" s="87"/>
      <c r="I63" s="89"/>
      <c r="K63" s="84"/>
      <c r="L63" s="73" t="e">
        <f>INDEX(MIP!$K:$K,(MATCH("O"&amp;Zuordnung!L21,MIP!$K:$K,0)*1))</f>
        <v>#N/A</v>
      </c>
      <c r="M63" s="73" t="e">
        <f>INDEX(MIP!$K:$K,(MATCH("O"&amp;Zuordnung!M21,MIP!$K:$K,0)*1))</f>
        <v>#N/A</v>
      </c>
      <c r="N63" s="74" t="e">
        <f>INDEX(MIP!$K:$K,(MATCH("O"&amp;Zuordnung!N21,MIP!$K:$K,0)*1))</f>
        <v>#N/A</v>
      </c>
      <c r="O63" s="72" t="e">
        <f>INDEX(MIP!$K:$K,(MATCH("O"&amp;Zuordnung!O21,MIP!$K:$K,0)*1))</f>
        <v>#N/A</v>
      </c>
      <c r="P63" s="73" t="e">
        <f>INDEX(MIP!$K:$K,(MATCH("O"&amp;Zuordnung!P21,MIP!$K:$K,0)*1))</f>
        <v>#N/A</v>
      </c>
      <c r="Q63" s="87"/>
      <c r="R63" s="89"/>
      <c r="T63" s="84"/>
      <c r="U63" s="73" t="e">
        <f>INDEX(MIP!$K:$K,(MATCH("O"&amp;Zuordnung!U21,MIP!$K:$K,0)*1))</f>
        <v>#N/A</v>
      </c>
      <c r="V63" s="73" t="e">
        <f>INDEX(MIP!$K:$K,(MATCH("O"&amp;Zuordnung!V21,MIP!$K:$K,0)*1))</f>
        <v>#N/A</v>
      </c>
      <c r="W63" s="74" t="e">
        <f>INDEX(MIP!$K:$K,(MATCH("O"&amp;Zuordnung!W21,MIP!$K:$K,0)*1))</f>
        <v>#N/A</v>
      </c>
      <c r="X63" s="72" t="e">
        <f>INDEX(MIP!$K:$K,(MATCH("O"&amp;Zuordnung!X21,MIP!$K:$K,0)*1))</f>
        <v>#N/A</v>
      </c>
      <c r="Y63" s="73" t="e">
        <f>INDEX(MIP!$K:$K,(MATCH("O"&amp;Zuordnung!Y21,MIP!$K:$K,0)*1))</f>
        <v>#N/A</v>
      </c>
      <c r="Z63" s="87"/>
      <c r="AA63" s="89"/>
      <c r="AC63" s="84"/>
      <c r="AD63" s="73" t="e">
        <f>INDEX(MIP!$K:$K,(MATCH("O"&amp;Zuordnung!AD21,MIP!$K:$K,0)*1))</f>
        <v>#N/A</v>
      </c>
      <c r="AE63" s="73" t="e">
        <f>INDEX(MIP!$K:$K,(MATCH("O"&amp;Zuordnung!AE21,MIP!$K:$K,0)*1))</f>
        <v>#N/A</v>
      </c>
      <c r="AF63" s="74" t="e">
        <f>INDEX(MIP!$K:$K,(MATCH("O"&amp;Zuordnung!AF21,MIP!$K:$K,0)*1))</f>
        <v>#N/A</v>
      </c>
      <c r="AG63" s="72" t="e">
        <f>INDEX(MIP!$K:$K,(MATCH("O"&amp;Zuordnung!AG21,MIP!$K:$K,0)*1))</f>
        <v>#N/A</v>
      </c>
      <c r="AH63" s="73" t="e">
        <f>INDEX(MIP!$K:$K,(MATCH("O"&amp;Zuordnung!AH21,MIP!$K:$K,0)*1))</f>
        <v>#N/A</v>
      </c>
      <c r="AI63" s="87"/>
      <c r="AJ63" s="89"/>
    </row>
    <row r="64" spans="2:36" ht="15">
      <c r="B64" s="84"/>
      <c r="C64" s="73" t="str">
        <f>INDEX(MIP!$K:$K,(MATCH("O"&amp;Zuordnung!C22,MIP!$K:$K,0)*1))</f>
        <v>O16</v>
      </c>
      <c r="D64" s="73" t="str">
        <f>INDEX(MIP!$K:$K,(MATCH("O"&amp;Zuordnung!D22,MIP!$K:$K,0)*1))</f>
        <v>O25</v>
      </c>
      <c r="E64" s="74" t="str">
        <f>INDEX(MIP!$K:$K,(MATCH("O"&amp;Zuordnung!E22,MIP!$K:$K,0)*1))</f>
        <v>O34</v>
      </c>
      <c r="F64" s="72" t="e">
        <f>INDEX(MIP!$K:$K,(MATCH("O"&amp;Zuordnung!F22,MIP!$K:$K,0)*1))</f>
        <v>#N/A</v>
      </c>
      <c r="G64" s="73" t="e">
        <f>INDEX(MIP!$K:$K,(MATCH("O"&amp;Zuordnung!G22,MIP!$K:$K,0)*1))</f>
        <v>#N/A</v>
      </c>
      <c r="H64" s="87"/>
      <c r="I64" s="89"/>
      <c r="K64" s="84"/>
      <c r="L64" s="73" t="e">
        <f>INDEX(MIP!$K:$K,(MATCH("O"&amp;Zuordnung!L22,MIP!$K:$K,0)*1))</f>
        <v>#N/A</v>
      </c>
      <c r="M64" s="73" t="e">
        <f>INDEX(MIP!$K:$K,(MATCH("O"&amp;Zuordnung!M22,MIP!$K:$K,0)*1))</f>
        <v>#N/A</v>
      </c>
      <c r="N64" s="74" t="e">
        <f>INDEX(MIP!$K:$K,(MATCH("O"&amp;Zuordnung!N22,MIP!$K:$K,0)*1))</f>
        <v>#N/A</v>
      </c>
      <c r="O64" s="72" t="e">
        <f>INDEX(MIP!$K:$K,(MATCH("O"&amp;Zuordnung!O22,MIP!$K:$K,0)*1))</f>
        <v>#N/A</v>
      </c>
      <c r="P64" s="73" t="e">
        <f>INDEX(MIP!$K:$K,(MATCH("O"&amp;Zuordnung!P22,MIP!$K:$K,0)*1))</f>
        <v>#N/A</v>
      </c>
      <c r="Q64" s="87"/>
      <c r="R64" s="89"/>
      <c r="T64" s="84"/>
      <c r="U64" s="73" t="e">
        <f>INDEX(MIP!$K:$K,(MATCH("O"&amp;Zuordnung!U22,MIP!$K:$K,0)*1))</f>
        <v>#N/A</v>
      </c>
      <c r="V64" s="73" t="e">
        <f>INDEX(MIP!$K:$K,(MATCH("O"&amp;Zuordnung!V22,MIP!$K:$K,0)*1))</f>
        <v>#N/A</v>
      </c>
      <c r="W64" s="74" t="e">
        <f>INDEX(MIP!$K:$K,(MATCH("O"&amp;Zuordnung!W22,MIP!$K:$K,0)*1))</f>
        <v>#N/A</v>
      </c>
      <c r="X64" s="72" t="e">
        <f>INDEX(MIP!$K:$K,(MATCH("O"&amp;Zuordnung!X22,MIP!$K:$K,0)*1))</f>
        <v>#N/A</v>
      </c>
      <c r="Y64" s="73" t="e">
        <f>INDEX(MIP!$K:$K,(MATCH("O"&amp;Zuordnung!Y22,MIP!$K:$K,0)*1))</f>
        <v>#N/A</v>
      </c>
      <c r="Z64" s="87"/>
      <c r="AA64" s="89"/>
      <c r="AC64" s="84"/>
      <c r="AD64" s="73" t="e">
        <f>INDEX(MIP!$K:$K,(MATCH("O"&amp;Zuordnung!AD22,MIP!$K:$K,0)*1))</f>
        <v>#N/A</v>
      </c>
      <c r="AE64" s="73" t="e">
        <f>INDEX(MIP!$K:$K,(MATCH("O"&amp;Zuordnung!AE22,MIP!$K:$K,0)*1))</f>
        <v>#N/A</v>
      </c>
      <c r="AF64" s="74" t="e">
        <f>INDEX(MIP!$K:$K,(MATCH("O"&amp;Zuordnung!AF22,MIP!$K:$K,0)*1))</f>
        <v>#N/A</v>
      </c>
      <c r="AG64" s="72" t="e">
        <f>INDEX(MIP!$K:$K,(MATCH("O"&amp;Zuordnung!AG22,MIP!$K:$K,0)*1))</f>
        <v>#N/A</v>
      </c>
      <c r="AH64" s="73" t="e">
        <f>INDEX(MIP!$K:$K,(MATCH("O"&amp;Zuordnung!AH22,MIP!$K:$K,0)*1))</f>
        <v>#N/A</v>
      </c>
      <c r="AI64" s="87"/>
      <c r="AJ64" s="89"/>
    </row>
    <row r="65" spans="2:36" ht="15.75" thickBot="1">
      <c r="B65" s="85"/>
      <c r="C65" s="77" t="str">
        <f>INDEX(MIP!$K:$K,(MATCH("O"&amp;Zuordnung!C23,MIP!$K:$K,0)*1))</f>
        <v>O17</v>
      </c>
      <c r="D65" s="77" t="str">
        <f>INDEX(MIP!$K:$K,(MATCH("O"&amp;Zuordnung!D23,MIP!$K:$K,0)*1))</f>
        <v>O26</v>
      </c>
      <c r="E65" s="78" t="str">
        <f>INDEX(MIP!$K:$K,(MATCH("O"&amp;Zuordnung!E23,MIP!$K:$K,0)*1))</f>
        <v>O35</v>
      </c>
      <c r="F65" s="76" t="e">
        <f>INDEX(MIP!$K:$K,(MATCH("O"&amp;Zuordnung!F23,MIP!$K:$K,0)*1))</f>
        <v>#N/A</v>
      </c>
      <c r="G65" s="77" t="e">
        <f>INDEX(MIP!$K:$K,(MATCH("O"&amp;Zuordnung!G23,MIP!$K:$K,0)*1))</f>
        <v>#N/A</v>
      </c>
      <c r="H65" s="91"/>
      <c r="I65" s="90"/>
      <c r="K65" s="85"/>
      <c r="L65" s="77" t="e">
        <f>INDEX(MIP!$K:$K,(MATCH("O"&amp;Zuordnung!L23,MIP!$K:$K,0)*1))</f>
        <v>#N/A</v>
      </c>
      <c r="M65" s="77" t="e">
        <f>INDEX(MIP!$K:$K,(MATCH("O"&amp;Zuordnung!M23,MIP!$K:$K,0)*1))</f>
        <v>#N/A</v>
      </c>
      <c r="N65" s="78" t="e">
        <f>INDEX(MIP!$K:$K,(MATCH("O"&amp;Zuordnung!N23,MIP!$K:$K,0)*1))</f>
        <v>#N/A</v>
      </c>
      <c r="O65" s="76" t="e">
        <f>INDEX(MIP!$K:$K,(MATCH("O"&amp;Zuordnung!O23,MIP!$K:$K,0)*1))</f>
        <v>#N/A</v>
      </c>
      <c r="P65" s="77" t="e">
        <f>INDEX(MIP!$K:$K,(MATCH("O"&amp;Zuordnung!P23,MIP!$K:$K,0)*1))</f>
        <v>#N/A</v>
      </c>
      <c r="Q65" s="91"/>
      <c r="R65" s="90"/>
      <c r="T65" s="85"/>
      <c r="U65" s="77" t="e">
        <f>INDEX(MIP!$K:$K,(MATCH("O"&amp;Zuordnung!U23,MIP!$K:$K,0)*1))</f>
        <v>#N/A</v>
      </c>
      <c r="V65" s="77" t="e">
        <f>INDEX(MIP!$K:$K,(MATCH("O"&amp;Zuordnung!V23,MIP!$K:$K,0)*1))</f>
        <v>#N/A</v>
      </c>
      <c r="W65" s="78" t="e">
        <f>INDEX(MIP!$K:$K,(MATCH("O"&amp;Zuordnung!W23,MIP!$K:$K,0)*1))</f>
        <v>#N/A</v>
      </c>
      <c r="X65" s="76" t="e">
        <f>INDEX(MIP!$K:$K,(MATCH("O"&amp;Zuordnung!X23,MIP!$K:$K,0)*1))</f>
        <v>#N/A</v>
      </c>
      <c r="Y65" s="77" t="e">
        <f>INDEX(MIP!$K:$K,(MATCH("O"&amp;Zuordnung!Y23,MIP!$K:$K,0)*1))</f>
        <v>#N/A</v>
      </c>
      <c r="Z65" s="91"/>
      <c r="AA65" s="90"/>
      <c r="AC65" s="85"/>
      <c r="AD65" s="77" t="e">
        <f>INDEX(MIP!$K:$K,(MATCH("O"&amp;Zuordnung!AD23,MIP!$K:$K,0)*1))</f>
        <v>#N/A</v>
      </c>
      <c r="AE65" s="77" t="e">
        <f>INDEX(MIP!$K:$K,(MATCH("O"&amp;Zuordnung!AE23,MIP!$K:$K,0)*1))</f>
        <v>#N/A</v>
      </c>
      <c r="AF65" s="78" t="e">
        <f>INDEX(MIP!$K:$K,(MATCH("O"&amp;Zuordnung!AF23,MIP!$K:$K,0)*1))</f>
        <v>#N/A</v>
      </c>
      <c r="AG65" s="76" t="e">
        <f>INDEX(MIP!$K:$K,(MATCH("O"&amp;Zuordnung!AG23,MIP!$K:$K,0)*1))</f>
        <v>#N/A</v>
      </c>
      <c r="AH65" s="77" t="e">
        <f>INDEX(MIP!$K:$K,(MATCH("O"&amp;Zuordnung!AH23,MIP!$K:$K,0)*1))</f>
        <v>#N/A</v>
      </c>
      <c r="AI65" s="91"/>
      <c r="AJ65" s="90"/>
    </row>
    <row r="66" spans="2:36" ht="15.75" thickBot="1">
      <c r="B66" s="117" t="s">
        <v>684</v>
      </c>
      <c r="C66" s="118"/>
      <c r="D66" s="118"/>
      <c r="E66" s="118"/>
      <c r="F66" s="118"/>
      <c r="G66" s="118"/>
      <c r="H66" s="118"/>
      <c r="I66" s="119"/>
      <c r="K66" s="117" t="s">
        <v>711</v>
      </c>
      <c r="L66" s="118"/>
      <c r="M66" s="118"/>
      <c r="N66" s="118"/>
      <c r="O66" s="118"/>
      <c r="P66" s="118"/>
      <c r="Q66" s="118"/>
      <c r="R66" s="119"/>
      <c r="T66" s="117" t="s">
        <v>712</v>
      </c>
      <c r="U66" s="118"/>
      <c r="V66" s="118"/>
      <c r="W66" s="118"/>
      <c r="X66" s="118"/>
      <c r="Y66" s="118"/>
      <c r="Z66" s="118"/>
      <c r="AA66" s="119"/>
      <c r="AC66" s="117" t="s">
        <v>713</v>
      </c>
      <c r="AD66" s="118"/>
      <c r="AE66" s="118"/>
      <c r="AF66" s="118"/>
      <c r="AG66" s="118"/>
      <c r="AH66" s="118"/>
      <c r="AI66" s="118"/>
      <c r="AJ66" s="119"/>
    </row>
    <row r="68" ht="15.75" thickBot="1"/>
    <row r="69" spans="2:12" ht="16.5" thickBot="1">
      <c r="B69" s="120" t="s">
        <v>721</v>
      </c>
      <c r="C69" s="121"/>
      <c r="D69" s="121"/>
      <c r="E69" s="121"/>
      <c r="F69" s="121"/>
      <c r="G69" s="121"/>
      <c r="H69" s="121"/>
      <c r="I69" s="121"/>
      <c r="J69" s="121"/>
      <c r="K69" s="121"/>
      <c r="L69" s="122"/>
    </row>
    <row r="70" spans="2:12" ht="15">
      <c r="B70" s="101" t="e">
        <f>INDEX(MIP!$K:$K,(MATCH("KI"&amp;Zuordnung!B28,MIP!$K:$K,0)*1))</f>
        <v>#N/A</v>
      </c>
      <c r="C70" s="102" t="e">
        <f>INDEX(MIP!$K:$K,(MATCH("KI"&amp;Zuordnung!C28,MIP!$K:$K,0)*1))</f>
        <v>#N/A</v>
      </c>
      <c r="D70" s="102" t="e">
        <f>INDEX(MIP!$K:$K,(MATCH("KI"&amp;Zuordnung!D28,MIP!$K:$K,0)*1))</f>
        <v>#N/A</v>
      </c>
      <c r="E70" s="102" t="e">
        <f>INDEX(MIP!$K:$K,(MATCH("KI"&amp;Zuordnung!E28,MIP!$K:$K,0)*1))</f>
        <v>#N/A</v>
      </c>
      <c r="F70" s="102" t="e">
        <f>INDEX(MIP!$K:$K,(MATCH("KI"&amp;Zuordnung!F28,MIP!$K:$K,0)*1))</f>
        <v>#N/A</v>
      </c>
      <c r="G70" s="102" t="e">
        <f>INDEX(MIP!$K:$K,(MATCH("KI"&amp;Zuordnung!G28,MIP!$K:$K,0)*1))</f>
        <v>#N/A</v>
      </c>
      <c r="H70" s="102" t="e">
        <f>INDEX(MIP!$K:$K,(MATCH("KI"&amp;Zuordnung!H28,MIP!$K:$K,0)*1))</f>
        <v>#N/A</v>
      </c>
      <c r="I70" s="102" t="e">
        <f>INDEX(MIP!$K:$K,(MATCH("KI"&amp;Zuordnung!I28,MIP!$K:$K,0)*1))</f>
        <v>#N/A</v>
      </c>
      <c r="J70" s="102" t="e">
        <f>INDEX(MIP!$K:$K,(MATCH("KI"&amp;Zuordnung!J28,MIP!$K:$K,0)*1))</f>
        <v>#N/A</v>
      </c>
      <c r="K70" s="102" t="e">
        <f>INDEX(MIP!$K:$K,(MATCH("KI"&amp;Zuordnung!K28,MIP!$K:$K,0)*1))</f>
        <v>#N/A</v>
      </c>
      <c r="L70" s="103" t="e">
        <f>INDEX(MIP!$K:$K,(MATCH("KI"&amp;Zuordnung!L28,MIP!$K:$K,0)*1))</f>
        <v>#N/A</v>
      </c>
    </row>
    <row r="71" spans="2:12" ht="15">
      <c r="B71" s="72" t="e">
        <f>INDEX(MIP!$K:$K,(MATCH("KI"&amp;Zuordnung!B29,MIP!$K:$K,0)*1))</f>
        <v>#N/A</v>
      </c>
      <c r="C71" s="73" t="e">
        <f>INDEX(MIP!$K:$K,(MATCH("KI"&amp;Zuordnung!C29,MIP!$K:$K,0)*1))</f>
        <v>#N/A</v>
      </c>
      <c r="D71" s="73" t="e">
        <f>INDEX(MIP!$K:$K,(MATCH("KI"&amp;Zuordnung!D29,MIP!$K:$K,0)*1))</f>
        <v>#N/A</v>
      </c>
      <c r="E71" s="73" t="e">
        <f>INDEX(MIP!$K:$K,(MATCH("KI"&amp;Zuordnung!E29,MIP!$K:$K,0)*1))</f>
        <v>#N/A</v>
      </c>
      <c r="F71" s="73" t="e">
        <f>INDEX(MIP!$K:$K,(MATCH("KI"&amp;Zuordnung!F29,MIP!$K:$K,0)*1))</f>
        <v>#N/A</v>
      </c>
      <c r="G71" s="73" t="e">
        <f>INDEX(MIP!$K:$K,(MATCH("KI"&amp;Zuordnung!G29,MIP!$K:$K,0)*1))</f>
        <v>#N/A</v>
      </c>
      <c r="H71" s="73" t="e">
        <f>INDEX(MIP!$K:$K,(MATCH("KI"&amp;Zuordnung!H29,MIP!$K:$K,0)*1))</f>
        <v>#N/A</v>
      </c>
      <c r="I71" s="73" t="e">
        <f>INDEX(MIP!$K:$K,(MATCH("KI"&amp;Zuordnung!I29,MIP!$K:$K,0)*1))</f>
        <v>#N/A</v>
      </c>
      <c r="J71" s="73" t="e">
        <f>INDEX(MIP!$K:$K,(MATCH("KI"&amp;Zuordnung!J29,MIP!$K:$K,0)*1))</f>
        <v>#N/A</v>
      </c>
      <c r="K71" s="73" t="e">
        <f>INDEX(MIP!$K:$K,(MATCH("KI"&amp;Zuordnung!K29,MIP!$K:$K,0)*1))</f>
        <v>#N/A</v>
      </c>
      <c r="L71" s="75" t="e">
        <f>INDEX(MIP!$K:$K,(MATCH("KI"&amp;Zuordnung!L29,MIP!$K:$K,0)*1))</f>
        <v>#N/A</v>
      </c>
    </row>
    <row r="72" spans="2:12" ht="15">
      <c r="B72" s="72" t="e">
        <f>INDEX(MIP!$K:$K,(MATCH("KI"&amp;Zuordnung!B30,MIP!$K:$K,0)*1))</f>
        <v>#N/A</v>
      </c>
      <c r="C72" s="73" t="e">
        <f>INDEX(MIP!$K:$K,(MATCH("KI"&amp;Zuordnung!C30,MIP!$K:$K,0)*1))</f>
        <v>#N/A</v>
      </c>
      <c r="D72" s="73" t="e">
        <f>INDEX(MIP!$K:$K,(MATCH("KI"&amp;Zuordnung!D30,MIP!$K:$K,0)*1))</f>
        <v>#N/A</v>
      </c>
      <c r="E72" s="73" t="e">
        <f>INDEX(MIP!$K:$K,(MATCH("KI"&amp;Zuordnung!E30,MIP!$K:$K,0)*1))</f>
        <v>#N/A</v>
      </c>
      <c r="F72" s="73" t="e">
        <f>INDEX(MIP!$K:$K,(MATCH("KI"&amp;Zuordnung!F30,MIP!$K:$K,0)*1))</f>
        <v>#N/A</v>
      </c>
      <c r="G72" s="73" t="e">
        <f>INDEX(MIP!$K:$K,(MATCH("KI"&amp;Zuordnung!G30,MIP!$K:$K,0)*1))</f>
        <v>#N/A</v>
      </c>
      <c r="H72" s="73" t="e">
        <f>INDEX(MIP!$K:$K,(MATCH("KI"&amp;Zuordnung!H30,MIP!$K:$K,0)*1))</f>
        <v>#N/A</v>
      </c>
      <c r="I72" s="73" t="e">
        <f>INDEX(MIP!$K:$K,(MATCH("KI"&amp;Zuordnung!I30,MIP!$K:$K,0)*1))</f>
        <v>#N/A</v>
      </c>
      <c r="J72" s="73" t="e">
        <f>INDEX(MIP!$K:$K,(MATCH("KI"&amp;Zuordnung!J30,MIP!$K:$K,0)*1))</f>
        <v>#N/A</v>
      </c>
      <c r="K72" s="73" t="e">
        <f>INDEX(MIP!$K:$K,(MATCH("KI"&amp;Zuordnung!K30,MIP!$K:$K,0)*1))</f>
        <v>#N/A</v>
      </c>
      <c r="L72" s="75" t="e">
        <f>INDEX(MIP!$K:$K,(MATCH("KI"&amp;Zuordnung!L30,MIP!$K:$K,0)*1))</f>
        <v>#N/A</v>
      </c>
    </row>
    <row r="73" spans="2:12" ht="15">
      <c r="B73" s="72" t="e">
        <f>INDEX(MIP!$K:$K,(MATCH("KI"&amp;Zuordnung!B31,MIP!$K:$K,0)*1))</f>
        <v>#N/A</v>
      </c>
      <c r="C73" s="73" t="e">
        <f>INDEX(MIP!$K:$K,(MATCH("KI"&amp;Zuordnung!C31,MIP!$K:$K,0)*1))</f>
        <v>#N/A</v>
      </c>
      <c r="D73" s="73" t="e">
        <f>INDEX(MIP!$K:$K,(MATCH("KI"&amp;Zuordnung!D31,MIP!$K:$K,0)*1))</f>
        <v>#N/A</v>
      </c>
      <c r="E73" s="73" t="e">
        <f>INDEX(MIP!$K:$K,(MATCH("KI"&amp;Zuordnung!E31,MIP!$K:$K,0)*1))</f>
        <v>#N/A</v>
      </c>
      <c r="F73" s="73" t="e">
        <f>INDEX(MIP!$K:$K,(MATCH("KI"&amp;Zuordnung!F31,MIP!$K:$K,0)*1))</f>
        <v>#N/A</v>
      </c>
      <c r="G73" s="73" t="e">
        <f>INDEX(MIP!$K:$K,(MATCH("KI"&amp;Zuordnung!G31,MIP!$K:$K,0)*1))</f>
        <v>#N/A</v>
      </c>
      <c r="H73" s="73" t="e">
        <f>INDEX(MIP!$K:$K,(MATCH("KI"&amp;Zuordnung!H31,MIP!$K:$K,0)*1))</f>
        <v>#N/A</v>
      </c>
      <c r="I73" s="73" t="e">
        <f>INDEX(MIP!$K:$K,(MATCH("KI"&amp;Zuordnung!I31,MIP!$K:$K,0)*1))</f>
        <v>#N/A</v>
      </c>
      <c r="J73" s="73" t="e">
        <f>INDEX(MIP!$K:$K,(MATCH("KI"&amp;Zuordnung!J31,MIP!$K:$K,0)*1))</f>
        <v>#N/A</v>
      </c>
      <c r="K73" s="73" t="e">
        <f>INDEX(MIP!$K:$K,(MATCH("KI"&amp;Zuordnung!K31,MIP!$K:$K,0)*1))</f>
        <v>#N/A</v>
      </c>
      <c r="L73" s="75" t="e">
        <f>INDEX(MIP!$K:$K,(MATCH("KI"&amp;Zuordnung!L31,MIP!$K:$K,0)*1))</f>
        <v>#N/A</v>
      </c>
    </row>
    <row r="74" spans="2:12" ht="15">
      <c r="B74" s="72" t="e">
        <f>INDEX(MIP!$K:$K,(MATCH("KI"&amp;Zuordnung!B32,MIP!$K:$K,0)*1))</f>
        <v>#N/A</v>
      </c>
      <c r="C74" s="73" t="e">
        <f>INDEX(MIP!$K:$K,(MATCH("KI"&amp;Zuordnung!C32,MIP!$K:$K,0)*1))</f>
        <v>#N/A</v>
      </c>
      <c r="D74" s="73" t="e">
        <f>INDEX(MIP!$K:$K,(MATCH("KI"&amp;Zuordnung!D32,MIP!$K:$K,0)*1))</f>
        <v>#N/A</v>
      </c>
      <c r="E74" s="73" t="e">
        <f>INDEX(MIP!$K:$K,(MATCH("KI"&amp;Zuordnung!E32,MIP!$K:$K,0)*1))</f>
        <v>#N/A</v>
      </c>
      <c r="F74" s="73" t="e">
        <f>INDEX(MIP!$K:$K,(MATCH("KI"&amp;Zuordnung!F32,MIP!$K:$K,0)*1))</f>
        <v>#N/A</v>
      </c>
      <c r="G74" s="73" t="e">
        <f>INDEX(MIP!$K:$K,(MATCH("KI"&amp;Zuordnung!G32,MIP!$K:$K,0)*1))</f>
        <v>#N/A</v>
      </c>
      <c r="H74" s="73" t="e">
        <f>INDEX(MIP!$K:$K,(MATCH("KI"&amp;Zuordnung!H32,MIP!$K:$K,0)*1))</f>
        <v>#N/A</v>
      </c>
      <c r="I74" s="73" t="e">
        <f>INDEX(MIP!$K:$K,(MATCH("KI"&amp;Zuordnung!I32,MIP!$K:$K,0)*1))</f>
        <v>#N/A</v>
      </c>
      <c r="J74" s="73" t="e">
        <f>INDEX(MIP!$K:$K,(MATCH("KI"&amp;Zuordnung!J32,MIP!$K:$K,0)*1))</f>
        <v>#N/A</v>
      </c>
      <c r="K74" s="73" t="e">
        <f>INDEX(MIP!$K:$K,(MATCH("KI"&amp;Zuordnung!K32,MIP!$K:$K,0)*1))</f>
        <v>#N/A</v>
      </c>
      <c r="L74" s="75" t="e">
        <f>INDEX(MIP!$K:$K,(MATCH("KI"&amp;Zuordnung!L32,MIP!$K:$K,0)*1))</f>
        <v>#N/A</v>
      </c>
    </row>
    <row r="75" spans="2:12" ht="15">
      <c r="B75" s="72" t="e">
        <f>INDEX(MIP!$K:$K,(MATCH("KI"&amp;Zuordnung!B33,MIP!$K:$K,0)*1))</f>
        <v>#N/A</v>
      </c>
      <c r="C75" s="73" t="e">
        <f>INDEX(MIP!$K:$K,(MATCH("KI"&amp;Zuordnung!C33,MIP!$K:$K,0)*1))</f>
        <v>#N/A</v>
      </c>
      <c r="D75" s="73" t="e">
        <f>INDEX(MIP!$K:$K,(MATCH("KI"&amp;Zuordnung!D33,MIP!$K:$K,0)*1))</f>
        <v>#N/A</v>
      </c>
      <c r="E75" s="73" t="e">
        <f>INDEX(MIP!$K:$K,(MATCH("KI"&amp;Zuordnung!E33,MIP!$K:$K,0)*1))</f>
        <v>#N/A</v>
      </c>
      <c r="F75" s="73" t="e">
        <f>INDEX(MIP!$K:$K,(MATCH("KI"&amp;Zuordnung!F33,MIP!$K:$K,0)*1))</f>
        <v>#N/A</v>
      </c>
      <c r="G75" s="73" t="e">
        <f>INDEX(MIP!$K:$K,(MATCH("KI"&amp;Zuordnung!G33,MIP!$K:$K,0)*1))</f>
        <v>#N/A</v>
      </c>
      <c r="H75" s="73" t="e">
        <f>INDEX(MIP!$K:$K,(MATCH("KI"&amp;Zuordnung!H33,MIP!$K:$K,0)*1))</f>
        <v>#N/A</v>
      </c>
      <c r="I75" s="73" t="e">
        <f>INDEX(MIP!$K:$K,(MATCH("KI"&amp;Zuordnung!I33,MIP!$K:$K,0)*1))</f>
        <v>#N/A</v>
      </c>
      <c r="J75" s="73" t="e">
        <f>INDEX(MIP!$K:$K,(MATCH("KI"&amp;Zuordnung!J33,MIP!$K:$K,0)*1))</f>
        <v>#N/A</v>
      </c>
      <c r="K75" s="73" t="e">
        <f>INDEX(MIP!$K:$K,(MATCH("KI"&amp;Zuordnung!K33,MIP!$K:$K,0)*1))</f>
        <v>#N/A</v>
      </c>
      <c r="L75" s="75" t="e">
        <f>INDEX(MIP!$K:$K,(MATCH("KI"&amp;Zuordnung!L33,MIP!$K:$K,0)*1))</f>
        <v>#N/A</v>
      </c>
    </row>
    <row r="76" spans="2:12" ht="15">
      <c r="B76" s="72" t="e">
        <f>INDEX(MIP!$K:$K,(MATCH("KI"&amp;Zuordnung!B34,MIP!$K:$K,0)*1))</f>
        <v>#N/A</v>
      </c>
      <c r="C76" s="73" t="e">
        <f>INDEX(MIP!$K:$K,(MATCH("KI"&amp;Zuordnung!C34,MIP!$K:$K,0)*1))</f>
        <v>#N/A</v>
      </c>
      <c r="D76" s="73" t="e">
        <f>INDEX(MIP!$K:$K,(MATCH("KI"&amp;Zuordnung!D34,MIP!$K:$K,0)*1))</f>
        <v>#N/A</v>
      </c>
      <c r="E76" s="73" t="e">
        <f>INDEX(MIP!$K:$K,(MATCH("KI"&amp;Zuordnung!E34,MIP!$K:$K,0)*1))</f>
        <v>#N/A</v>
      </c>
      <c r="F76" s="73" t="e">
        <f>INDEX(MIP!$K:$K,(MATCH("KI"&amp;Zuordnung!F34,MIP!$K:$K,0)*1))</f>
        <v>#N/A</v>
      </c>
      <c r="G76" s="73" t="e">
        <f>INDEX(MIP!$K:$K,(MATCH("KI"&amp;Zuordnung!G34,MIP!$K:$K,0)*1))</f>
        <v>#N/A</v>
      </c>
      <c r="H76" s="73" t="e">
        <f>INDEX(MIP!$K:$K,(MATCH("KI"&amp;Zuordnung!H34,MIP!$K:$K,0)*1))</f>
        <v>#N/A</v>
      </c>
      <c r="I76" s="73" t="e">
        <f>INDEX(MIP!$K:$K,(MATCH("KI"&amp;Zuordnung!I34,MIP!$K:$K,0)*1))</f>
        <v>#N/A</v>
      </c>
      <c r="J76" s="73" t="e">
        <f>INDEX(MIP!$K:$K,(MATCH("KI"&amp;Zuordnung!J34,MIP!$K:$K,0)*1))</f>
        <v>#N/A</v>
      </c>
      <c r="K76" s="73" t="e">
        <f>INDEX(MIP!$K:$K,(MATCH("KI"&amp;Zuordnung!K34,MIP!$K:$K,0)*1))</f>
        <v>#N/A</v>
      </c>
      <c r="L76" s="75" t="e">
        <f>INDEX(MIP!$K:$K,(MATCH("KI"&amp;Zuordnung!L34,MIP!$K:$K,0)*1))</f>
        <v>#N/A</v>
      </c>
    </row>
    <row r="77" spans="2:12" ht="15.75" thickBot="1">
      <c r="B77" s="76" t="e">
        <f>INDEX(MIP!$K:$K,(MATCH("KI"&amp;Zuordnung!B35,MIP!$K:$K,0)*1))</f>
        <v>#N/A</v>
      </c>
      <c r="C77" s="77" t="e">
        <f>INDEX(MIP!$K:$K,(MATCH("KI"&amp;Zuordnung!C35,MIP!$K:$K,0)*1))</f>
        <v>#N/A</v>
      </c>
      <c r="D77" s="77" t="e">
        <f>INDEX(MIP!$K:$K,(MATCH("KI"&amp;Zuordnung!D35,MIP!$K:$K,0)*1))</f>
        <v>#N/A</v>
      </c>
      <c r="E77" s="77" t="e">
        <f>INDEX(MIP!$K:$K,(MATCH("KI"&amp;Zuordnung!E35,MIP!$K:$K,0)*1))</f>
        <v>#N/A</v>
      </c>
      <c r="F77" s="77" t="e">
        <f>INDEX(MIP!$K:$K,(MATCH("KI"&amp;Zuordnung!F35,MIP!$K:$K,0)*1))</f>
        <v>#N/A</v>
      </c>
      <c r="G77" s="77" t="e">
        <f>INDEX(MIP!$K:$K,(MATCH("KI"&amp;Zuordnung!G35,MIP!$K:$K,0)*1))</f>
        <v>#N/A</v>
      </c>
      <c r="H77" s="77" t="e">
        <f>INDEX(MIP!$K:$K,(MATCH("KI"&amp;Zuordnung!H35,MIP!$K:$K,0)*1))</f>
        <v>#N/A</v>
      </c>
      <c r="I77" s="77" t="e">
        <f>INDEX(MIP!$K:$K,(MATCH("KI"&amp;Zuordnung!I35,MIP!$K:$K,0)*1))</f>
        <v>#N/A</v>
      </c>
      <c r="J77" s="77" t="e">
        <f>INDEX(MIP!$K:$K,(MATCH("KI"&amp;Zuordnung!J35,MIP!$K:$K,0)*1))</f>
        <v>#N/A</v>
      </c>
      <c r="K77" s="77" t="e">
        <f>INDEX(MIP!$K:$K,(MATCH("KI"&amp;Zuordnung!K35,MIP!$K:$K,0)*1))</f>
        <v>#N/A</v>
      </c>
      <c r="L77" s="79" t="e">
        <f>INDEX(MIP!$K:$K,(MATCH("KI"&amp;Zuordnung!L35,MIP!$K:$K,0)*1))</f>
        <v>#N/A</v>
      </c>
    </row>
  </sheetData>
  <sheetProtection/>
  <mergeCells count="31">
    <mergeCell ref="B1:F1"/>
    <mergeCell ref="B3:I3"/>
    <mergeCell ref="K3:R3"/>
    <mergeCell ref="T3:AA3"/>
    <mergeCell ref="AC3:AJ3"/>
    <mergeCell ref="B14:I14"/>
    <mergeCell ref="K14:R14"/>
    <mergeCell ref="X54:AA54"/>
    <mergeCell ref="T56:AA56"/>
    <mergeCell ref="B27:I27"/>
    <mergeCell ref="AC54:AF54"/>
    <mergeCell ref="AC56:AJ56"/>
    <mergeCell ref="T14:AA14"/>
    <mergeCell ref="AC14:AJ14"/>
    <mergeCell ref="AG54:AJ54"/>
    <mergeCell ref="B43:I43"/>
    <mergeCell ref="K43:R43"/>
    <mergeCell ref="T43:AA43"/>
    <mergeCell ref="AC43:AJ43"/>
    <mergeCell ref="B54:E54"/>
    <mergeCell ref="F54:I54"/>
    <mergeCell ref="K54:N54"/>
    <mergeCell ref="O54:R54"/>
    <mergeCell ref="T54:W54"/>
    <mergeCell ref="T66:AA66"/>
    <mergeCell ref="AC66:AJ66"/>
    <mergeCell ref="B69:L69"/>
    <mergeCell ref="B66:I66"/>
    <mergeCell ref="K66:R66"/>
    <mergeCell ref="B56:I56"/>
    <mergeCell ref="K56:R56"/>
  </mergeCells>
  <conditionalFormatting sqref="B57:AJ65 A44:HN44 HO44:IV54 M45">
    <cfRule type="expression" priority="1" dxfId="0" stopIfTrue="1">
      <formula>ISNA(A44:AI52)</formula>
    </cfRule>
  </conditionalFormatting>
  <conditionalFormatting sqref="AC66 B66 K66 T66 A45:L54 N45:HN54 M46:M54">
    <cfRule type="expression" priority="2" dxfId="0" stopIfTrue="1">
      <formula>ISNA(A45:AI55)</formula>
    </cfRule>
  </conditionalFormatting>
  <conditionalFormatting sqref="C4 C15 C28:C35">
    <cfRule type="expression" priority="3" dxfId="0" stopIfTrue="1">
      <formula>"C4=""INDEX(MIP!$K:$K;(VERGLEICH(Zuordnung!C4;MIP!$K:$K;0)*1))"""</formula>
    </cfRule>
  </conditionalFormatting>
  <conditionalFormatting sqref="B70:L70">
    <cfRule type="expression" priority="4" dxfId="0" stopIfTrue="1">
      <formula>ISNA(B70:AJ77)</formula>
    </cfRule>
  </conditionalFormatting>
  <conditionalFormatting sqref="B72:L77">
    <cfRule type="expression" priority="5" dxfId="0" stopIfTrue="1">
      <formula>ISNA(B72:AJ77)</formula>
    </cfRule>
  </conditionalFormatting>
  <conditionalFormatting sqref="B71:L71">
    <cfRule type="expression" priority="6" dxfId="0" stopIfTrue="1">
      <formula>ISNA(B71:AJ77)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2012-05-04T13:14:50Z</cp:lastPrinted>
  <dcterms:created xsi:type="dcterms:W3CDTF">2006-09-16T00:00:00Z</dcterms:created>
  <dcterms:modified xsi:type="dcterms:W3CDTF">2012-05-06T19:25:32Z</dcterms:modified>
  <cp:category/>
  <cp:version/>
  <cp:contentType/>
  <cp:contentStatus/>
</cp:coreProperties>
</file>